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Pisarčík  Sp. Belá\VÝROBA\FINANCNE PLANY - LESY\2022\"/>
    </mc:Choice>
  </mc:AlternateContent>
  <bookViews>
    <workbookView xWindow="0" yWindow="0" windowWidth="28800" windowHeight="11700"/>
  </bookViews>
  <sheets>
    <sheet name="11-Lesy" sheetId="4" r:id="rId1"/>
    <sheet name="Hárok1" sheetId="8" r:id="rId2"/>
    <sheet name="Hárok2" sheetId="9" r:id="rId3"/>
  </sheets>
  <calcPr calcId="191029"/>
</workbook>
</file>

<file path=xl/calcChain.xml><?xml version="1.0" encoding="utf-8"?>
<calcChain xmlns="http://schemas.openxmlformats.org/spreadsheetml/2006/main">
  <c r="V83" i="4" l="1"/>
  <c r="V71" i="4"/>
  <c r="V129" i="4"/>
  <c r="V128" i="4"/>
  <c r="V70" i="4"/>
  <c r="V27" i="4"/>
  <c r="H136" i="4"/>
  <c r="H93" i="4"/>
  <c r="K136" i="4"/>
  <c r="L136" i="4"/>
  <c r="M136" i="4"/>
  <c r="N136" i="4"/>
  <c r="O136" i="4"/>
  <c r="P136" i="4"/>
  <c r="Q136" i="4"/>
  <c r="R136" i="4"/>
  <c r="S136" i="4"/>
  <c r="T136" i="4"/>
  <c r="U136" i="4"/>
  <c r="I136" i="4"/>
  <c r="I93" i="4"/>
  <c r="V78" i="4"/>
  <c r="V120" i="4"/>
  <c r="V126" i="4"/>
  <c r="V79" i="4"/>
  <c r="V80" i="4"/>
  <c r="V122" i="4"/>
  <c r="V121" i="4"/>
  <c r="V48" i="4"/>
  <c r="V52" i="4"/>
  <c r="V53" i="4"/>
  <c r="V35" i="4"/>
  <c r="H138" i="4" l="1"/>
  <c r="I138" i="4"/>
  <c r="V124" i="4"/>
  <c r="V44" i="4"/>
  <c r="F136" i="4" l="1"/>
  <c r="G136" i="4"/>
  <c r="F93" i="4"/>
  <c r="G93" i="4"/>
  <c r="V45" i="4"/>
  <c r="V43" i="4"/>
  <c r="F138" i="4" l="1"/>
  <c r="G138" i="4"/>
  <c r="V135" i="4" l="1"/>
  <c r="V127" i="4" l="1"/>
  <c r="V133" i="4" l="1"/>
  <c r="V40" i="4" l="1"/>
  <c r="U93" i="4" l="1"/>
  <c r="V116" i="4"/>
  <c r="M93" i="4" l="1"/>
  <c r="M138" i="4" l="1"/>
  <c r="V65" i="4" l="1"/>
  <c r="J136" i="4"/>
  <c r="V85" i="4" l="1"/>
  <c r="V98" i="4"/>
  <c r="V55" i="4" l="1"/>
  <c r="V47" i="4" l="1"/>
  <c r="V49" i="4"/>
  <c r="V50" i="4"/>
  <c r="V51" i="4"/>
  <c r="V54" i="4"/>
  <c r="V56" i="4"/>
  <c r="V57" i="4"/>
  <c r="V58" i="4"/>
  <c r="V59" i="4"/>
  <c r="V60" i="4"/>
  <c r="V61" i="4"/>
  <c r="V99" i="4" l="1"/>
  <c r="V76" i="4" l="1"/>
  <c r="V101" i="4" l="1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7" i="4"/>
  <c r="V118" i="4"/>
  <c r="V119" i="4"/>
  <c r="V123" i="4"/>
  <c r="V125" i="4"/>
  <c r="V130" i="4"/>
  <c r="V131" i="4"/>
  <c r="V132" i="4"/>
  <c r="V134" i="4"/>
  <c r="V46" i="4" l="1"/>
  <c r="E93" i="4" l="1"/>
  <c r="V41" i="4"/>
  <c r="E136" i="4" l="1"/>
  <c r="E138" i="4" s="1"/>
  <c r="R93" i="4" l="1"/>
  <c r="J93" i="4" l="1"/>
  <c r="K93" i="4"/>
  <c r="L93" i="4"/>
  <c r="N93" i="4"/>
  <c r="O93" i="4"/>
  <c r="P93" i="4"/>
  <c r="Q93" i="4"/>
  <c r="S93" i="4"/>
  <c r="T93" i="4"/>
  <c r="D136" i="4" l="1"/>
  <c r="D93" i="4"/>
  <c r="D138" i="4" l="1"/>
  <c r="C136" i="4"/>
  <c r="C93" i="4" l="1"/>
  <c r="V37" i="4" l="1"/>
  <c r="R138" i="4" l="1"/>
  <c r="V92" i="4"/>
  <c r="V100" i="4"/>
  <c r="V136" i="4" s="1"/>
  <c r="J138" i="4"/>
  <c r="N138" i="4" l="1"/>
  <c r="S138" i="4"/>
  <c r="U138" i="4"/>
  <c r="Q138" i="4"/>
  <c r="O138" i="4"/>
  <c r="T138" i="4"/>
  <c r="P138" i="4"/>
  <c r="L138" i="4"/>
  <c r="K138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8" i="4"/>
  <c r="V29" i="4"/>
  <c r="V30" i="4"/>
  <c r="V31" i="4"/>
  <c r="V32" i="4"/>
  <c r="V33" i="4"/>
  <c r="V34" i="4"/>
  <c r="V36" i="4"/>
  <c r="V38" i="4"/>
  <c r="V39" i="4"/>
  <c r="V42" i="4"/>
  <c r="V62" i="4"/>
  <c r="V63" i="4"/>
  <c r="V64" i="4"/>
  <c r="V66" i="4"/>
  <c r="V67" i="4"/>
  <c r="V68" i="4"/>
  <c r="V69" i="4"/>
  <c r="V72" i="4"/>
  <c r="V73" i="4"/>
  <c r="V74" i="4"/>
  <c r="V75" i="4"/>
  <c r="V77" i="4"/>
  <c r="V81" i="4"/>
  <c r="V82" i="4"/>
  <c r="V84" i="4"/>
  <c r="V86" i="4"/>
  <c r="V87" i="4"/>
  <c r="V88" i="4"/>
  <c r="V89" i="4"/>
  <c r="V90" i="4"/>
  <c r="V5" i="4"/>
  <c r="V93" i="4" l="1"/>
  <c r="V138" i="4" s="1"/>
  <c r="C138" i="4" l="1"/>
</calcChain>
</file>

<file path=xl/sharedStrings.xml><?xml version="1.0" encoding="utf-8"?>
<sst xmlns="http://schemas.openxmlformats.org/spreadsheetml/2006/main" count="237" uniqueCount="215">
  <si>
    <t>Náklady</t>
  </si>
  <si>
    <t>Účet</t>
  </si>
  <si>
    <t>Spotreba sadeníc</t>
  </si>
  <si>
    <t>Spotreba hnojiv</t>
  </si>
  <si>
    <t>škôlky - výroba sadeníc</t>
  </si>
  <si>
    <t>Spotreba stavebného materiálu</t>
  </si>
  <si>
    <t>Spotreba náhr. dielov</t>
  </si>
  <si>
    <t>Spotreba PNEU</t>
  </si>
  <si>
    <t>Spotreba palív</t>
  </si>
  <si>
    <t>nafta,benzín</t>
  </si>
  <si>
    <t>Spotreba motorových olejov</t>
  </si>
  <si>
    <t>Spotreba tech. plynov</t>
  </si>
  <si>
    <t>Spotreba ostatného materiálu</t>
  </si>
  <si>
    <t>drobný mat.pre pestovnú činnosť</t>
  </si>
  <si>
    <t>Spotreba OOPP</t>
  </si>
  <si>
    <t>Spotreba kancelárskych potrieb</t>
  </si>
  <si>
    <t xml:space="preserve">Spotreba náhr. dielov na počítače </t>
  </si>
  <si>
    <t>Spotreba čistiacich prostriedkov</t>
  </si>
  <si>
    <t>Spotreba chemikálií</t>
  </si>
  <si>
    <t>vnútropodnikové prevody - materiál</t>
  </si>
  <si>
    <t>posyp.materiál,rezivo</t>
  </si>
  <si>
    <t>Spotreba vlastnej výroby/drevná hmota/</t>
  </si>
  <si>
    <t>opravy mostov a oplotenia</t>
  </si>
  <si>
    <t>Spotreba elektrickej energie</t>
  </si>
  <si>
    <t>Spotreba plynu</t>
  </si>
  <si>
    <t>Spotreba vody,stočné</t>
  </si>
  <si>
    <t>Spotreba neskladovaných materiálov</t>
  </si>
  <si>
    <t>Opravy a údržby nestavebné</t>
  </si>
  <si>
    <t>Vnútropodnikové náklady- opravy a údržba</t>
  </si>
  <si>
    <t>Cestovné (služobné cesty/</t>
  </si>
  <si>
    <t>Náklady na reprezentáciu</t>
  </si>
  <si>
    <t>Poštovné poplatky</t>
  </si>
  <si>
    <t>Náklady na reklamu</t>
  </si>
  <si>
    <t>Prepravné náklady ostatné</t>
  </si>
  <si>
    <t>Provízie-odmeny za sprostredkovanie</t>
  </si>
  <si>
    <t>Kurzy, školenia, semináre</t>
  </si>
  <si>
    <t>Tvorba sociálneho fondu</t>
  </si>
  <si>
    <t>Daň z motor.vozidiel</t>
  </si>
  <si>
    <t>Dary, sponzorské príspevky</t>
  </si>
  <si>
    <t>Odpis nevymožiteľných pohľadávok</t>
  </si>
  <si>
    <t>Pokuty a penále</t>
  </si>
  <si>
    <t xml:space="preserve">Ostatné náklady </t>
  </si>
  <si>
    <t>Zľavy poskytnuté MsZ</t>
  </si>
  <si>
    <t>Manká a škody</t>
  </si>
  <si>
    <t>Rekultivácia skládky</t>
  </si>
  <si>
    <t>zákonné odpisy</t>
  </si>
  <si>
    <t>Odpisy z dotácii</t>
  </si>
  <si>
    <t>55101-07</t>
  </si>
  <si>
    <t>rekonštrucia les.ciest (fondy)</t>
  </si>
  <si>
    <t>Leasing - úroky</t>
  </si>
  <si>
    <t>Bankové poplatky</t>
  </si>
  <si>
    <t>Poistné budovy</t>
  </si>
  <si>
    <t>Zák. poistné dopr. prostriedky</t>
  </si>
  <si>
    <t>Havarijné poistné dopr. prostr.</t>
  </si>
  <si>
    <t>Poistné - pracovníci</t>
  </si>
  <si>
    <t>Náklady spolu</t>
  </si>
  <si>
    <t>Výnosy</t>
  </si>
  <si>
    <t>Tržby za samovýrobu</t>
  </si>
  <si>
    <t>Tržby za predaj dreva na pni</t>
  </si>
  <si>
    <t>Tržby za vlastné výrobky / drevná hmota /</t>
  </si>
  <si>
    <t xml:space="preserve">cudzí odberatelia  </t>
  </si>
  <si>
    <t>Tržby za rezivo</t>
  </si>
  <si>
    <t xml:space="preserve">Tržby vnútropodnikové /výrobky/ </t>
  </si>
  <si>
    <t xml:space="preserve">dodávky na pílu  </t>
  </si>
  <si>
    <t>Tržby za vyseparované komodity</t>
  </si>
  <si>
    <t>Tržby ostatné</t>
  </si>
  <si>
    <t>60212,18,64803</t>
  </si>
  <si>
    <t>Tržby za stavebné práce</t>
  </si>
  <si>
    <t>Tržby vnútropodnikové /služby/</t>
  </si>
  <si>
    <t>Zmena stavu nedokončenej výroby</t>
  </si>
  <si>
    <t>Zmena stavu zásob - sadenice</t>
  </si>
  <si>
    <t>Súdne poplatky</t>
  </si>
  <si>
    <t>Ostatné dotácie - cesty</t>
  </si>
  <si>
    <t>64804-07</t>
  </si>
  <si>
    <t>Kurzové zisky</t>
  </si>
  <si>
    <t>Zučtovanie rezerv</t>
  </si>
  <si>
    <t>Výnosy spolu</t>
  </si>
  <si>
    <t xml:space="preserve">Poznámky  </t>
  </si>
  <si>
    <t>11 lesy</t>
  </si>
  <si>
    <t>Úroky bankám</t>
  </si>
  <si>
    <t>Tržby lesnícke íné</t>
  </si>
  <si>
    <t>chémia pre škôlky, cervacol</t>
  </si>
  <si>
    <t>ochrana a bezpečnosť práce (oblečenieR+THP)</t>
  </si>
  <si>
    <t>Nájomné za lesný pôdný fond + pôda</t>
  </si>
  <si>
    <t>Tržby z predaja HIM</t>
  </si>
  <si>
    <t>členovia lesnej stráže ukončenie</t>
  </si>
  <si>
    <t>Ostatné platby sankčného charakteru</t>
  </si>
  <si>
    <t xml:space="preserve">horáreň Ždiar a Šarpanec </t>
  </si>
  <si>
    <t>Poistné majetok a stroje</t>
  </si>
  <si>
    <t xml:space="preserve">Tržby iné </t>
  </si>
  <si>
    <t>Ost.spotreba-rozdiely zo zaokruhľovania</t>
  </si>
  <si>
    <t>Nákup diaľničných známok, mýta</t>
  </si>
  <si>
    <t>Náklady na poradenskú službu</t>
  </si>
  <si>
    <t>Spotreba DHM do 1700€</t>
  </si>
  <si>
    <t xml:space="preserve">Hospodársky výsledok </t>
  </si>
  <si>
    <t>Bežný účet + dotačný</t>
  </si>
  <si>
    <t>THP+R+Réžia</t>
  </si>
  <si>
    <t>Lesy Mesta Spišská Belá, s.r.o.</t>
  </si>
  <si>
    <t>Január</t>
  </si>
  <si>
    <t>Február</t>
  </si>
  <si>
    <t>Apríl</t>
  </si>
  <si>
    <t>Máj</t>
  </si>
  <si>
    <t>Jún</t>
  </si>
  <si>
    <t>Júl</t>
  </si>
  <si>
    <t>August</t>
  </si>
  <si>
    <t>September</t>
  </si>
  <si>
    <t>Oktober</t>
  </si>
  <si>
    <t>November</t>
  </si>
  <si>
    <t>December</t>
  </si>
  <si>
    <t>Marec</t>
  </si>
  <si>
    <t>Spolu za účet</t>
  </si>
  <si>
    <t>Daň z úrokov</t>
  </si>
  <si>
    <t>Október</t>
  </si>
  <si>
    <t>Spolu</t>
  </si>
  <si>
    <t>Ostatné výnosy z hos.čin.-dotácia mesto</t>
  </si>
  <si>
    <t>Bankové úroky- zdanené</t>
  </si>
  <si>
    <t>Bankové úroky-nezdanené</t>
  </si>
  <si>
    <t>Tržby za lesnícke služby</t>
  </si>
  <si>
    <t>Rezervy zákonné na lesnú pestovnú čin</t>
  </si>
  <si>
    <t>drobný hmot.majetok</t>
  </si>
  <si>
    <t>Dotácia ÚPSVaR</t>
  </si>
  <si>
    <t>Ost. pokuty, penále, úroky z omeškania</t>
  </si>
  <si>
    <t>Dotácie PPA, LES</t>
  </si>
  <si>
    <t>Skutočnosť 2016</t>
  </si>
  <si>
    <t>Telef.poplatky,rozhlas, internet</t>
  </si>
  <si>
    <t>Ostatné dane a polatky</t>
  </si>
  <si>
    <t>Trafic, Mitsubishi, JMP</t>
  </si>
  <si>
    <t>nájomné včelín</t>
  </si>
  <si>
    <t>Skutočnosť 2017</t>
  </si>
  <si>
    <t>Odmeny členom dozornej rady</t>
  </si>
  <si>
    <t xml:space="preserve">Príspevok na stravovanie </t>
  </si>
  <si>
    <t xml:space="preserve">Nemocenské dávky </t>
  </si>
  <si>
    <t>MZDY</t>
  </si>
  <si>
    <t>Ostatné služby Dotácia PPA 8.3</t>
  </si>
  <si>
    <t>Daň z príjmov PO</t>
  </si>
  <si>
    <t>Zákonné sociálne poistenie</t>
  </si>
  <si>
    <t>Ostatné služby</t>
  </si>
  <si>
    <t xml:space="preserve">Základné platy </t>
  </si>
  <si>
    <t>Včelíny</t>
  </si>
  <si>
    <t>Šarpanec,Ždiar,</t>
  </si>
  <si>
    <t>Tržby z predaja vlastných výrobkov</t>
  </si>
  <si>
    <t>Tržby parkovisko</t>
  </si>
  <si>
    <t>nájomné horárne</t>
  </si>
  <si>
    <t xml:space="preserve">Ostatné sociálne náklady </t>
  </si>
  <si>
    <t>Ostatné sociálne poistenie DDS</t>
  </si>
  <si>
    <t>Tvorba soc. fondu.</t>
  </si>
  <si>
    <t>Sociálna poisťovňa + Zdravotné</t>
  </si>
  <si>
    <t>Ostatné služby-UKRAJINA PROJEKT</t>
  </si>
  <si>
    <t>krádeže, škody zverou</t>
  </si>
  <si>
    <t>Hrubá mzda</t>
  </si>
  <si>
    <t>Príplatky k mzde</t>
  </si>
  <si>
    <t>Zdravotné poistenie</t>
  </si>
  <si>
    <t>Sociálne poistenie</t>
  </si>
  <si>
    <t>Ostatné sociálne poistnie DDS</t>
  </si>
  <si>
    <t>Ostatné náklady - nájomné</t>
  </si>
  <si>
    <t>Odpisy NIM  a HIM</t>
  </si>
  <si>
    <t>Koncesionárky poplatok</t>
  </si>
  <si>
    <t>Nájomne-včelíny a iné</t>
  </si>
  <si>
    <t>Tržby za služobné byty-horárne</t>
  </si>
  <si>
    <t>Zákonné sociálne náklady</t>
  </si>
  <si>
    <t>Skutočnosť 2015</t>
  </si>
  <si>
    <t>Aktivácia materiálu a tovaru</t>
  </si>
  <si>
    <t>Ostatné fin. výnosy</t>
  </si>
  <si>
    <t>Ostatné finančné náklady</t>
  </si>
  <si>
    <t>Projek UKRAJINA</t>
  </si>
  <si>
    <t>Ostatné prevádz.výnosy voči poisťovni</t>
  </si>
  <si>
    <t>Plán 2021</t>
  </si>
  <si>
    <t>UKRAJINA PROJEKT HUSKROUA</t>
  </si>
  <si>
    <t>Rezerva na pestovnú činnosť</t>
  </si>
  <si>
    <t>Vypracovala: Ing. Jana Barančová</t>
  </si>
  <si>
    <t>DDS</t>
  </si>
  <si>
    <t>Právne služby</t>
  </si>
  <si>
    <t>ťažbárska a pestovná činnosť, lesné cesty</t>
  </si>
  <si>
    <t>kancelárie+hospodárske budovy Šarpanec</t>
  </si>
  <si>
    <t>Stravné lístky, prevoz drevnej hmoty</t>
  </si>
  <si>
    <t>Obmedzenie bežného hospodárenia - dotácia</t>
  </si>
  <si>
    <t>Priame platby (LEKS, pasienky)</t>
  </si>
  <si>
    <t>nákup sadeníc+vlastné sadenice</t>
  </si>
  <si>
    <t>Hospodársky výsledok s réžiou</t>
  </si>
  <si>
    <t xml:space="preserve">Odpisy HIM dotácia Suchý potok </t>
  </si>
  <si>
    <t xml:space="preserve">Odpisy HIM dotácia Čierny potok </t>
  </si>
  <si>
    <t>Ostatné výnosy dotácia Suchý potok</t>
  </si>
  <si>
    <t>Ostatné výnosy dotácia Čierny potok</t>
  </si>
  <si>
    <t>Služby z MSP</t>
  </si>
  <si>
    <t xml:space="preserve">Výroba sadeníc vl. činnosťou </t>
  </si>
  <si>
    <t>Dotácia ŠOP</t>
  </si>
  <si>
    <t>Odpisy HIM dotácia Vojenská</t>
  </si>
  <si>
    <t>Ostatné výnosy dotácia Vojenská</t>
  </si>
  <si>
    <t>Plán 2022</t>
  </si>
  <si>
    <t>Stromy na dožitie</t>
  </si>
  <si>
    <t>Malotraktor</t>
  </si>
  <si>
    <t>Stromy na dožitie, mŕtve drevo</t>
  </si>
  <si>
    <t xml:space="preserve"> Plán na rok 2022</t>
  </si>
  <si>
    <t>Skutočnosť nákladov v roku 2022</t>
  </si>
  <si>
    <t>Skutočnosť tržieb v roku 2022</t>
  </si>
  <si>
    <t>Skutočnosť 2021</t>
  </si>
  <si>
    <t>Opravy a údržby stavebné</t>
  </si>
  <si>
    <t>Montáž žumpy</t>
  </si>
  <si>
    <t>Oprava aut+budova Šarpanec (ohrievač vody, žumpa)</t>
  </si>
  <si>
    <t>Mäkké aktivity, pomôcky pre les. pedagogiku</t>
  </si>
  <si>
    <t>osobné vozidlá (MITSUBISHI, TRAFIK, DACIA)</t>
  </si>
  <si>
    <t xml:space="preserve">osobné vozidlá (TRAFIK, DACIA) </t>
  </si>
  <si>
    <t>Ostatné náklady - zaokr. platieb</t>
  </si>
  <si>
    <t>Ostatné výnosy - zaokr. platieb</t>
  </si>
  <si>
    <t>Dotácie Prešovský samosprávny kraj</t>
  </si>
  <si>
    <t>Kurzové straty</t>
  </si>
  <si>
    <t>Lesná pedagogika, Zasaď si svoj strom</t>
  </si>
  <si>
    <t>Up Slovensko, autorské odmeny - publikácia</t>
  </si>
  <si>
    <t>Stavebný dozor, VO, maľby</t>
  </si>
  <si>
    <t>Daň z príjmu PO za 2022</t>
  </si>
  <si>
    <t>žiadosti o výnimky a dotácie, PSoL, ujma,exekúcie, poplatky, členské ZOL, PEFC</t>
  </si>
  <si>
    <t>Zmluva o starostlivosti ŠOP - PBHL, Hlucháň</t>
  </si>
  <si>
    <t>Dotácia PSK - publikácia o lesnej železnici</t>
  </si>
  <si>
    <t>SINET + volacie programy</t>
  </si>
  <si>
    <t>Zmluva o starostlivosti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</si>
</sst>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E_U_R_-;\-* #,##0.00\ _E_U_R_-;_-* &quot;-&quot;??\ _E_U_R_-;_-@_-"/>
    <numFmt numFmtId="165" formatCode="#,##0\ [$€-1]"/>
    <numFmt numFmtId="166" formatCode="[$-F800]dddd\,\ mmmm\ dd\,\ yyyy"/>
    <numFmt numFmtId="167" formatCode="#,##0\ [$€-1];[Red]#,##0\ [$€-1]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4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166" fontId="9" fillId="0" borderId="0" xfId="0" applyNumberFormat="1" applyFont="1"/>
    <xf numFmtId="0" fontId="6" fillId="0" borderId="13" xfId="0" applyFont="1" applyBorder="1" applyAlignment="1">
      <alignment vertical="center" wrapText="1"/>
    </xf>
    <xf numFmtId="0" fontId="3" fillId="0" borderId="0" xfId="0" applyFont="1"/>
    <xf numFmtId="167" fontId="9" fillId="2" borderId="0" xfId="0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right" vertical="center"/>
    </xf>
    <xf numFmtId="167" fontId="1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4" fontId="8" fillId="0" borderId="0" xfId="0" applyNumberFormat="1" applyFont="1"/>
    <xf numFmtId="4" fontId="9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165" fontId="1" fillId="2" borderId="0" xfId="0" applyNumberFormat="1" applyFont="1" applyFill="1" applyAlignment="1">
      <alignment vertical="center"/>
    </xf>
    <xf numFmtId="164" fontId="1" fillId="0" borderId="0" xfId="1" applyFont="1" applyBorder="1" applyAlignment="1">
      <alignment vertical="center"/>
    </xf>
    <xf numFmtId="164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horizontal="right" vertical="center"/>
    </xf>
    <xf numFmtId="4" fontId="2" fillId="9" borderId="9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9" borderId="1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16" fillId="4" borderId="19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 applyAlignment="1">
      <alignment vertical="center"/>
    </xf>
    <xf numFmtId="4" fontId="16" fillId="8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164" fontId="2" fillId="4" borderId="19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vertical="center"/>
    </xf>
    <xf numFmtId="164" fontId="2" fillId="5" borderId="1" xfId="1" applyFont="1" applyFill="1" applyBorder="1" applyAlignment="1">
      <alignment vertical="center"/>
    </xf>
    <xf numFmtId="2" fontId="2" fillId="6" borderId="1" xfId="1" applyNumberFormat="1" applyFont="1" applyFill="1" applyBorder="1" applyAlignment="1">
      <alignment vertical="center"/>
    </xf>
    <xf numFmtId="2" fontId="2" fillId="7" borderId="0" xfId="0" applyNumberFormat="1" applyFont="1" applyFill="1"/>
    <xf numFmtId="164" fontId="2" fillId="8" borderId="1" xfId="1" applyFont="1" applyFill="1" applyBorder="1" applyAlignment="1">
      <alignment vertical="center"/>
    </xf>
    <xf numFmtId="164" fontId="2" fillId="9" borderId="1" xfId="1" applyFont="1" applyFill="1" applyBorder="1" applyAlignment="1">
      <alignment vertical="center"/>
    </xf>
    <xf numFmtId="2" fontId="2" fillId="2" borderId="19" xfId="1" applyNumberFormat="1" applyFont="1" applyFill="1" applyBorder="1" applyAlignment="1">
      <alignment horizontal="right" vertical="center"/>
    </xf>
    <xf numFmtId="164" fontId="2" fillId="2" borderId="4" xfId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vertical="center"/>
    </xf>
    <xf numFmtId="4" fontId="2" fillId="3" borderId="25" xfId="0" applyNumberFormat="1" applyFont="1" applyFill="1" applyBorder="1" applyAlignment="1">
      <alignment vertical="center"/>
    </xf>
    <xf numFmtId="4" fontId="2" fillId="5" borderId="25" xfId="0" applyNumberFormat="1" applyFont="1" applyFill="1" applyBorder="1" applyAlignment="1">
      <alignment vertical="center"/>
    </xf>
    <xf numFmtId="4" fontId="2" fillId="6" borderId="25" xfId="0" applyNumberFormat="1" applyFont="1" applyFill="1" applyBorder="1" applyAlignment="1">
      <alignment vertical="center"/>
    </xf>
    <xf numFmtId="4" fontId="2" fillId="7" borderId="25" xfId="0" applyNumberFormat="1" applyFont="1" applyFill="1" applyBorder="1" applyAlignment="1">
      <alignment vertical="center"/>
    </xf>
    <xf numFmtId="4" fontId="2" fillId="8" borderId="25" xfId="0" applyNumberFormat="1" applyFont="1" applyFill="1" applyBorder="1" applyAlignment="1">
      <alignment vertical="center"/>
    </xf>
    <xf numFmtId="4" fontId="2" fillId="9" borderId="25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4" fontId="18" fillId="0" borderId="38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167" fontId="3" fillId="2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4" fontId="2" fillId="7" borderId="15" xfId="0" applyNumberFormat="1" applyFont="1" applyFill="1" applyBorder="1" applyAlignment="1">
      <alignment vertical="center"/>
    </xf>
    <xf numFmtId="4" fontId="2" fillId="8" borderId="15" xfId="0" applyNumberFormat="1" applyFont="1" applyFill="1" applyBorder="1" applyAlignment="1">
      <alignment vertical="center"/>
    </xf>
    <xf numFmtId="4" fontId="2" fillId="9" borderId="15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34" xfId="0" applyNumberFormat="1" applyFont="1" applyFill="1" applyBorder="1" applyAlignment="1">
      <alignment vertical="center"/>
    </xf>
    <xf numFmtId="4" fontId="3" fillId="2" borderId="33" xfId="0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5" fontId="3" fillId="0" borderId="39" xfId="0" applyNumberFormat="1" applyFont="1" applyBorder="1" applyAlignment="1">
      <alignment vertical="center"/>
    </xf>
    <xf numFmtId="4" fontId="2" fillId="11" borderId="9" xfId="0" applyNumberFormat="1" applyFont="1" applyFill="1" applyBorder="1" applyAlignment="1">
      <alignment horizontal="right" vertical="center"/>
    </xf>
    <xf numFmtId="4" fontId="2" fillId="11" borderId="1" xfId="0" applyNumberFormat="1" applyFont="1" applyFill="1" applyBorder="1" applyAlignment="1">
      <alignment vertical="center"/>
    </xf>
    <xf numFmtId="4" fontId="2" fillId="11" borderId="1" xfId="0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>
      <alignment vertical="center"/>
    </xf>
    <xf numFmtId="164" fontId="2" fillId="11" borderId="1" xfId="1" applyFont="1" applyFill="1" applyBorder="1" applyAlignment="1">
      <alignment vertical="center"/>
    </xf>
    <xf numFmtId="4" fontId="2" fillId="11" borderId="25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vertical="center"/>
    </xf>
    <xf numFmtId="4" fontId="16" fillId="12" borderId="1" xfId="0" applyNumberFormat="1" applyFont="1" applyFill="1" applyBorder="1" applyAlignment="1">
      <alignment vertical="center"/>
    </xf>
    <xf numFmtId="164" fontId="2" fillId="12" borderId="1" xfId="1" applyFont="1" applyFill="1" applyBorder="1" applyAlignment="1">
      <alignment vertical="center"/>
    </xf>
    <xf numFmtId="4" fontId="2" fillId="12" borderId="25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vertical="center"/>
    </xf>
    <xf numFmtId="4" fontId="16" fillId="13" borderId="1" xfId="0" applyNumberFormat="1" applyFont="1" applyFill="1" applyBorder="1" applyAlignment="1">
      <alignment vertical="center"/>
    </xf>
    <xf numFmtId="4" fontId="2" fillId="13" borderId="25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vertical="center"/>
    </xf>
    <xf numFmtId="4" fontId="16" fillId="14" borderId="1" xfId="0" applyNumberFormat="1" applyFont="1" applyFill="1" applyBorder="1" applyAlignment="1">
      <alignment vertical="center"/>
    </xf>
    <xf numFmtId="164" fontId="2" fillId="14" borderId="1" xfId="1" applyFont="1" applyFill="1" applyBorder="1" applyAlignment="1">
      <alignment vertical="center"/>
    </xf>
    <xf numFmtId="4" fontId="2" fillId="14" borderId="25" xfId="0" applyNumberFormat="1" applyFont="1" applyFill="1" applyBorder="1" applyAlignment="1">
      <alignment vertical="center"/>
    </xf>
    <xf numFmtId="4" fontId="2" fillId="14" borderId="15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vertical="center"/>
    </xf>
    <xf numFmtId="4" fontId="2" fillId="15" borderId="26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" fontId="3" fillId="16" borderId="45" xfId="0" applyNumberFormat="1" applyFont="1" applyFill="1" applyBorder="1" applyAlignment="1">
      <alignment vertical="center"/>
    </xf>
    <xf numFmtId="3" fontId="3" fillId="16" borderId="16" xfId="0" applyNumberFormat="1" applyFont="1" applyFill="1" applyBorder="1" applyAlignment="1">
      <alignment vertical="center"/>
    </xf>
    <xf numFmtId="3" fontId="3" fillId="10" borderId="44" xfId="0" applyNumberFormat="1" applyFont="1" applyFill="1" applyBorder="1" applyAlignment="1">
      <alignment vertical="center"/>
    </xf>
    <xf numFmtId="165" fontId="3" fillId="10" borderId="40" xfId="0" applyNumberFormat="1" applyFont="1" applyFill="1" applyBorder="1" applyAlignment="1">
      <alignment horizontal="right" vertical="center"/>
    </xf>
    <xf numFmtId="165" fontId="3" fillId="10" borderId="40" xfId="0" applyNumberFormat="1" applyFont="1" applyFill="1" applyBorder="1" applyAlignment="1">
      <alignment vertical="center"/>
    </xf>
    <xf numFmtId="165" fontId="20" fillId="10" borderId="40" xfId="0" applyNumberFormat="1" applyFont="1" applyFill="1" applyBorder="1" applyAlignment="1">
      <alignment vertical="center"/>
    </xf>
    <xf numFmtId="165" fontId="3" fillId="10" borderId="41" xfId="0" applyNumberFormat="1" applyFont="1" applyFill="1" applyBorder="1" applyAlignment="1">
      <alignment vertical="center"/>
    </xf>
    <xf numFmtId="4" fontId="3" fillId="10" borderId="3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4" fontId="3" fillId="10" borderId="43" xfId="0" applyNumberFormat="1" applyFont="1" applyFill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2" borderId="1" xfId="1" applyNumberFormat="1" applyFont="1" applyFill="1" applyBorder="1" applyAlignment="1">
      <alignment horizontal="right" vertical="center"/>
    </xf>
    <xf numFmtId="2" fontId="0" fillId="13" borderId="0" xfId="0" applyNumberFormat="1" applyFill="1"/>
    <xf numFmtId="4" fontId="3" fillId="11" borderId="23" xfId="0" applyNumberFormat="1" applyFont="1" applyFill="1" applyBorder="1" applyAlignment="1">
      <alignment vertical="center"/>
    </xf>
    <xf numFmtId="165" fontId="3" fillId="10" borderId="43" xfId="0" applyNumberFormat="1" applyFont="1" applyFill="1" applyBorder="1" applyAlignment="1">
      <alignment horizontal="right" vertical="center"/>
    </xf>
    <xf numFmtId="165" fontId="3" fillId="10" borderId="43" xfId="0" applyNumberFormat="1" applyFont="1" applyFill="1" applyBorder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vertical="center"/>
    </xf>
    <xf numFmtId="4" fontId="2" fillId="9" borderId="9" xfId="0" applyNumberFormat="1" applyFont="1" applyFill="1" applyBorder="1" applyAlignment="1">
      <alignment vertical="center"/>
    </xf>
    <xf numFmtId="4" fontId="2" fillId="11" borderId="9" xfId="0" applyNumberFormat="1" applyFont="1" applyFill="1" applyBorder="1" applyAlignment="1">
      <alignment vertical="center"/>
    </xf>
    <xf numFmtId="4" fontId="2" fillId="14" borderId="9" xfId="0" applyNumberFormat="1" applyFont="1" applyFill="1" applyBorder="1" applyAlignment="1">
      <alignment vertical="center"/>
    </xf>
    <xf numFmtId="4" fontId="2" fillId="12" borderId="9" xfId="0" applyNumberFormat="1" applyFont="1" applyFill="1" applyBorder="1" applyAlignment="1">
      <alignment vertical="center"/>
    </xf>
    <xf numFmtId="4" fontId="2" fillId="13" borderId="9" xfId="0" applyNumberFormat="1" applyFont="1" applyFill="1" applyBorder="1" applyAlignment="1">
      <alignment vertical="center"/>
    </xf>
    <xf numFmtId="4" fontId="2" fillId="15" borderId="50" xfId="0" applyNumberFormat="1" applyFont="1" applyFill="1" applyBorder="1" applyAlignment="1">
      <alignment vertical="center"/>
    </xf>
    <xf numFmtId="165" fontId="3" fillId="10" borderId="42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5" borderId="12" xfId="0" applyNumberFormat="1" applyFont="1" applyFill="1" applyBorder="1" applyAlignment="1">
      <alignment vertical="center"/>
    </xf>
    <xf numFmtId="4" fontId="2" fillId="6" borderId="12" xfId="0" applyNumberFormat="1" applyFont="1" applyFill="1" applyBorder="1" applyAlignment="1">
      <alignment vertical="center"/>
    </xf>
    <xf numFmtId="4" fontId="2" fillId="7" borderId="12" xfId="0" applyNumberFormat="1" applyFont="1" applyFill="1" applyBorder="1" applyAlignment="1">
      <alignment vertical="center"/>
    </xf>
    <xf numFmtId="4" fontId="2" fillId="8" borderId="12" xfId="0" applyNumberFormat="1" applyFont="1" applyFill="1" applyBorder="1" applyAlignment="1">
      <alignment vertical="center"/>
    </xf>
    <xf numFmtId="4" fontId="2" fillId="9" borderId="12" xfId="0" applyNumberFormat="1" applyFont="1" applyFill="1" applyBorder="1" applyAlignment="1">
      <alignment vertical="center"/>
    </xf>
    <xf numFmtId="4" fontId="2" fillId="11" borderId="12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vertical="center"/>
    </xf>
    <xf numFmtId="4" fontId="2" fillId="16" borderId="1" xfId="0" applyNumberFormat="1" applyFont="1" applyFill="1" applyBorder="1" applyAlignment="1">
      <alignment vertical="center"/>
    </xf>
    <xf numFmtId="4" fontId="2" fillId="16" borderId="38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vertical="center"/>
    </xf>
    <xf numFmtId="4" fontId="16" fillId="16" borderId="52" xfId="0" applyNumberFormat="1" applyFont="1" applyFill="1" applyBorder="1" applyAlignment="1">
      <alignment vertical="center"/>
    </xf>
    <xf numFmtId="4" fontId="2" fillId="16" borderId="53" xfId="0" applyNumberFormat="1" applyFont="1" applyFill="1" applyBorder="1" applyAlignment="1">
      <alignment vertical="center"/>
    </xf>
    <xf numFmtId="4" fontId="2" fillId="16" borderId="54" xfId="0" applyNumberFormat="1" applyFont="1" applyFill="1" applyBorder="1" applyAlignment="1">
      <alignment vertical="center"/>
    </xf>
    <xf numFmtId="4" fontId="2" fillId="16" borderId="52" xfId="1" applyNumberFormat="1" applyFont="1" applyFill="1" applyBorder="1" applyAlignment="1">
      <alignment vertical="center"/>
    </xf>
    <xf numFmtId="0" fontId="3" fillId="10" borderId="55" xfId="0" applyFont="1" applyFill="1" applyBorder="1" applyAlignment="1">
      <alignment horizontal="center" vertical="center" wrapText="1"/>
    </xf>
    <xf numFmtId="165" fontId="3" fillId="10" borderId="56" xfId="0" applyNumberFormat="1" applyFont="1" applyFill="1" applyBorder="1" applyAlignment="1">
      <alignment vertical="center"/>
    </xf>
    <xf numFmtId="3" fontId="3" fillId="10" borderId="43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4" fontId="2" fillId="16" borderId="15" xfId="0" applyNumberFormat="1" applyFont="1" applyFill="1" applyBorder="1" applyAlignment="1">
      <alignment vertical="center"/>
    </xf>
    <xf numFmtId="4" fontId="3" fillId="16" borderId="9" xfId="0" applyNumberFormat="1" applyFont="1" applyFill="1" applyBorder="1" applyAlignment="1">
      <alignment vertical="center"/>
    </xf>
    <xf numFmtId="0" fontId="3" fillId="16" borderId="37" xfId="0" applyFont="1" applyFill="1" applyBorder="1" applyAlignment="1">
      <alignment horizontal="center" vertical="center" wrapText="1"/>
    </xf>
    <xf numFmtId="4" fontId="3" fillId="4" borderId="58" xfId="0" applyNumberFormat="1" applyFont="1" applyFill="1" applyBorder="1" applyAlignment="1">
      <alignment horizontal="center" vertical="center" wrapText="1"/>
    </xf>
    <xf numFmtId="4" fontId="3" fillId="3" borderId="57" xfId="0" applyNumberFormat="1" applyFont="1" applyFill="1" applyBorder="1" applyAlignment="1">
      <alignment horizontal="center" vertical="center" wrapText="1"/>
    </xf>
    <xf numFmtId="4" fontId="3" fillId="5" borderId="57" xfId="0" applyNumberFormat="1" applyFont="1" applyFill="1" applyBorder="1" applyAlignment="1">
      <alignment horizontal="center" vertical="center" wrapText="1"/>
    </xf>
    <xf numFmtId="4" fontId="3" fillId="6" borderId="57" xfId="0" applyNumberFormat="1" applyFont="1" applyFill="1" applyBorder="1" applyAlignment="1">
      <alignment horizontal="center" vertical="center" wrapText="1"/>
    </xf>
    <xf numFmtId="4" fontId="3" fillId="7" borderId="57" xfId="0" applyNumberFormat="1" applyFont="1" applyFill="1" applyBorder="1" applyAlignment="1">
      <alignment horizontal="center" vertical="center" wrapText="1"/>
    </xf>
    <xf numFmtId="4" fontId="3" fillId="8" borderId="57" xfId="0" applyNumberFormat="1" applyFont="1" applyFill="1" applyBorder="1" applyAlignment="1">
      <alignment horizontal="center" vertical="center" wrapText="1"/>
    </xf>
    <xf numFmtId="4" fontId="3" fillId="9" borderId="57" xfId="0" applyNumberFormat="1" applyFont="1" applyFill="1" applyBorder="1" applyAlignment="1">
      <alignment horizontal="center" vertical="center" wrapText="1"/>
    </xf>
    <xf numFmtId="4" fontId="3" fillId="11" borderId="57" xfId="0" applyNumberFormat="1" applyFont="1" applyFill="1" applyBorder="1" applyAlignment="1">
      <alignment horizontal="center" vertical="center" wrapText="1"/>
    </xf>
    <xf numFmtId="4" fontId="3" fillId="14" borderId="47" xfId="0" applyNumberFormat="1" applyFont="1" applyFill="1" applyBorder="1" applyAlignment="1">
      <alignment horizontal="center" vertical="center" wrapText="1"/>
    </xf>
    <xf numFmtId="4" fontId="3" fillId="12" borderId="47" xfId="0" applyNumberFormat="1" applyFont="1" applyFill="1" applyBorder="1" applyAlignment="1">
      <alignment horizontal="center" vertical="center" wrapText="1"/>
    </xf>
    <xf numFmtId="4" fontId="3" fillId="13" borderId="47" xfId="0" applyNumberFormat="1" applyFont="1" applyFill="1" applyBorder="1" applyAlignment="1">
      <alignment horizontal="center" vertical="center" wrapText="1"/>
    </xf>
    <xf numFmtId="4" fontId="6" fillId="15" borderId="51" xfId="0" applyNumberFormat="1" applyFont="1" applyFill="1" applyBorder="1" applyAlignment="1">
      <alignment horizontal="center" vertical="center" wrapText="1"/>
    </xf>
    <xf numFmtId="2" fontId="3" fillId="10" borderId="40" xfId="1" applyNumberFormat="1" applyFont="1" applyFill="1" applyBorder="1" applyAlignment="1">
      <alignment horizontal="right" vertical="center"/>
    </xf>
    <xf numFmtId="2" fontId="2" fillId="15" borderId="30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4" fontId="2" fillId="16" borderId="33" xfId="0" applyNumberFormat="1" applyFont="1" applyFill="1" applyBorder="1" applyAlignment="1">
      <alignment vertical="center"/>
    </xf>
    <xf numFmtId="165" fontId="3" fillId="10" borderId="60" xfId="0" applyNumberFormat="1" applyFont="1" applyFill="1" applyBorder="1" applyAlignment="1">
      <alignment vertical="center"/>
    </xf>
    <xf numFmtId="4" fontId="2" fillId="4" borderId="22" xfId="0" applyNumberFormat="1" applyFont="1" applyFill="1" applyBorder="1" applyAlignment="1">
      <alignment vertical="center"/>
    </xf>
    <xf numFmtId="4" fontId="2" fillId="3" borderId="61" xfId="0" applyNumberFormat="1" applyFont="1" applyFill="1" applyBorder="1" applyAlignment="1">
      <alignment vertical="center"/>
    </xf>
    <xf numFmtId="4" fontId="2" fillId="5" borderId="61" xfId="0" applyNumberFormat="1" applyFont="1" applyFill="1" applyBorder="1" applyAlignment="1">
      <alignment vertical="center"/>
    </xf>
    <xf numFmtId="4" fontId="2" fillId="6" borderId="61" xfId="0" applyNumberFormat="1" applyFont="1" applyFill="1" applyBorder="1" applyAlignment="1">
      <alignment vertical="center"/>
    </xf>
    <xf numFmtId="4" fontId="2" fillId="7" borderId="61" xfId="0" applyNumberFormat="1" applyFont="1" applyFill="1" applyBorder="1" applyAlignment="1">
      <alignment vertical="center"/>
    </xf>
    <xf numFmtId="4" fontId="2" fillId="8" borderId="61" xfId="0" applyNumberFormat="1" applyFont="1" applyFill="1" applyBorder="1" applyAlignment="1">
      <alignment vertical="center"/>
    </xf>
    <xf numFmtId="4" fontId="2" fillId="9" borderId="61" xfId="0" applyNumberFormat="1" applyFont="1" applyFill="1" applyBorder="1" applyAlignment="1">
      <alignment vertical="center"/>
    </xf>
    <xf numFmtId="4" fontId="2" fillId="11" borderId="61" xfId="0" applyNumberFormat="1" applyFont="1" applyFill="1" applyBorder="1" applyAlignment="1">
      <alignment vertical="center"/>
    </xf>
    <xf numFmtId="4" fontId="2" fillId="14" borderId="61" xfId="0" applyNumberFormat="1" applyFont="1" applyFill="1" applyBorder="1" applyAlignment="1">
      <alignment vertical="center"/>
    </xf>
    <xf numFmtId="4" fontId="2" fillId="12" borderId="61" xfId="0" applyNumberFormat="1" applyFont="1" applyFill="1" applyBorder="1" applyAlignment="1">
      <alignment vertical="center"/>
    </xf>
    <xf numFmtId="4" fontId="2" fillId="13" borderId="61" xfId="0" applyNumberFormat="1" applyFont="1" applyFill="1" applyBorder="1" applyAlignment="1">
      <alignment vertical="center"/>
    </xf>
    <xf numFmtId="4" fontId="2" fillId="15" borderId="34" xfId="0" applyNumberFormat="1" applyFont="1" applyFill="1" applyBorder="1" applyAlignment="1">
      <alignment vertical="center"/>
    </xf>
    <xf numFmtId="4" fontId="2" fillId="2" borderId="62" xfId="0" applyNumberFormat="1" applyFont="1" applyFill="1" applyBorder="1" applyAlignment="1">
      <alignment horizontal="right" vertical="center"/>
    </xf>
    <xf numFmtId="4" fontId="2" fillId="2" borderId="63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3" fontId="8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vertical="center"/>
    </xf>
    <xf numFmtId="0" fontId="2" fillId="10" borderId="8" xfId="0" applyFont="1" applyFill="1" applyBorder="1" applyAlignment="1">
      <alignment horizontal="left" vertical="center" indent="1"/>
    </xf>
    <xf numFmtId="0" fontId="3" fillId="10" borderId="9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vertical="center"/>
    </xf>
    <xf numFmtId="0" fontId="6" fillId="16" borderId="67" xfId="0" applyFont="1" applyFill="1" applyBorder="1" applyAlignment="1">
      <alignment horizontal="center" vertical="center" wrapText="1"/>
    </xf>
    <xf numFmtId="0" fontId="3" fillId="10" borderId="67" xfId="0" applyFont="1" applyFill="1" applyBorder="1" applyAlignment="1">
      <alignment horizontal="center" vertical="center" wrapText="1"/>
    </xf>
    <xf numFmtId="4" fontId="3" fillId="3" borderId="47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4" fontId="3" fillId="6" borderId="47" xfId="0" applyNumberFormat="1" applyFont="1" applyFill="1" applyBorder="1" applyAlignment="1">
      <alignment horizontal="center" vertical="center" wrapText="1"/>
    </xf>
    <xf numFmtId="4" fontId="3" fillId="9" borderId="47" xfId="0" applyNumberFormat="1" applyFont="1" applyFill="1" applyBorder="1" applyAlignment="1">
      <alignment horizontal="center" vertical="center" wrapText="1"/>
    </xf>
    <xf numFmtId="4" fontId="3" fillId="11" borderId="47" xfId="0" applyNumberFormat="1" applyFont="1" applyFill="1" applyBorder="1" applyAlignment="1">
      <alignment horizontal="center" vertical="center" wrapText="1"/>
    </xf>
    <xf numFmtId="4" fontId="3" fillId="14" borderId="49" xfId="0" applyNumberFormat="1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right" vertical="center"/>
    </xf>
    <xf numFmtId="165" fontId="3" fillId="10" borderId="69" xfId="0" applyNumberFormat="1" applyFont="1" applyFill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3" fillId="15" borderId="50" xfId="0" applyNumberFormat="1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 indent="1"/>
    </xf>
    <xf numFmtId="0" fontId="2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4" fontId="3" fillId="4" borderId="75" xfId="0" applyNumberFormat="1" applyFont="1" applyFill="1" applyBorder="1" applyAlignment="1">
      <alignment horizontal="center" vertical="center" wrapText="1"/>
    </xf>
    <xf numFmtId="4" fontId="3" fillId="3" borderId="76" xfId="0" applyNumberFormat="1" applyFont="1" applyFill="1" applyBorder="1" applyAlignment="1">
      <alignment horizontal="center" vertical="center" wrapText="1"/>
    </xf>
    <xf numFmtId="4" fontId="3" fillId="5" borderId="76" xfId="0" applyNumberFormat="1" applyFont="1" applyFill="1" applyBorder="1" applyAlignment="1">
      <alignment horizontal="center" vertical="center" wrapText="1"/>
    </xf>
    <xf numFmtId="4" fontId="3" fillId="6" borderId="76" xfId="0" applyNumberFormat="1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center" vertical="center" wrapText="1"/>
    </xf>
    <xf numFmtId="4" fontId="3" fillId="8" borderId="76" xfId="0" applyNumberFormat="1" applyFont="1" applyFill="1" applyBorder="1" applyAlignment="1">
      <alignment horizontal="center" vertical="center" wrapText="1"/>
    </xf>
    <xf numFmtId="4" fontId="3" fillId="9" borderId="76" xfId="0" applyNumberFormat="1" applyFont="1" applyFill="1" applyBorder="1" applyAlignment="1">
      <alignment horizontal="center" vertical="center" wrapText="1"/>
    </xf>
    <xf numFmtId="4" fontId="3" fillId="11" borderId="76" xfId="0" applyNumberFormat="1" applyFont="1" applyFill="1" applyBorder="1" applyAlignment="1">
      <alignment horizontal="center" vertical="center" wrapText="1"/>
    </xf>
    <xf numFmtId="4" fontId="3" fillId="14" borderId="75" xfId="0" applyNumberFormat="1" applyFont="1" applyFill="1" applyBorder="1" applyAlignment="1">
      <alignment horizontal="center" vertical="center" wrapText="1"/>
    </xf>
    <xf numFmtId="4" fontId="3" fillId="12" borderId="76" xfId="0" applyNumberFormat="1" applyFont="1" applyFill="1" applyBorder="1" applyAlignment="1">
      <alignment horizontal="center" vertical="center" wrapText="1"/>
    </xf>
    <xf numFmtId="4" fontId="3" fillId="13" borderId="76" xfId="0" applyNumberFormat="1" applyFont="1" applyFill="1" applyBorder="1" applyAlignment="1">
      <alignment horizontal="center" vertical="center" wrapText="1"/>
    </xf>
    <xf numFmtId="4" fontId="3" fillId="15" borderId="74" xfId="0" applyNumberFormat="1" applyFont="1" applyFill="1" applyBorder="1" applyAlignment="1">
      <alignment horizontal="center" vertical="center" wrapText="1"/>
    </xf>
    <xf numFmtId="4" fontId="6" fillId="0" borderId="77" xfId="0" applyNumberFormat="1" applyFont="1" applyBorder="1" applyAlignment="1">
      <alignment horizontal="center" vertical="center" wrapText="1"/>
    </xf>
    <xf numFmtId="3" fontId="2" fillId="0" borderId="69" xfId="0" applyNumberFormat="1" applyFont="1" applyBorder="1" applyAlignment="1">
      <alignment vertical="center"/>
    </xf>
    <xf numFmtId="0" fontId="2" fillId="2" borderId="70" xfId="0" applyFont="1" applyFill="1" applyBorder="1" applyAlignment="1">
      <alignment horizontal="left" vertical="center" indent="1"/>
    </xf>
    <xf numFmtId="3" fontId="2" fillId="2" borderId="69" xfId="0" applyNumberFormat="1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indent="1"/>
    </xf>
    <xf numFmtId="3" fontId="2" fillId="2" borderId="79" xfId="0" applyNumberFormat="1" applyFont="1" applyFill="1" applyBorder="1" applyAlignment="1">
      <alignment vertical="center"/>
    </xf>
    <xf numFmtId="0" fontId="3" fillId="0" borderId="80" xfId="0" applyFont="1" applyBorder="1" applyAlignment="1">
      <alignment horizontal="left" vertical="center" indent="1"/>
    </xf>
    <xf numFmtId="3" fontId="3" fillId="0" borderId="36" xfId="0" applyNumberFormat="1" applyFont="1" applyBorder="1" applyAlignment="1">
      <alignment vertical="center"/>
    </xf>
    <xf numFmtId="0" fontId="3" fillId="0" borderId="70" xfId="0" applyFont="1" applyBorder="1" applyAlignment="1">
      <alignment horizontal="left" vertical="center" indent="1"/>
    </xf>
    <xf numFmtId="3" fontId="3" fillId="0" borderId="81" xfId="0" applyNumberFormat="1" applyFont="1" applyBorder="1" applyAlignment="1">
      <alignment vertical="center"/>
    </xf>
    <xf numFmtId="0" fontId="3" fillId="0" borderId="82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center" vertical="center" wrapText="1"/>
    </xf>
    <xf numFmtId="4" fontId="2" fillId="0" borderId="68" xfId="0" applyNumberFormat="1" applyFont="1" applyBorder="1" applyAlignment="1">
      <alignment horizontal="right" vertical="center"/>
    </xf>
    <xf numFmtId="3" fontId="11" fillId="2" borderId="28" xfId="0" applyNumberFormat="1" applyFont="1" applyFill="1" applyBorder="1" applyAlignment="1">
      <alignment vertical="center" wrapText="1" shrinkToFit="1"/>
    </xf>
    <xf numFmtId="165" fontId="3" fillId="2" borderId="39" xfId="0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2" fillId="16" borderId="0" xfId="0" applyNumberFormat="1" applyFont="1" applyFill="1" applyAlignment="1">
      <alignment vertical="center"/>
    </xf>
    <xf numFmtId="165" fontId="3" fillId="10" borderId="83" xfId="0" applyNumberFormat="1" applyFont="1" applyFill="1" applyBorder="1" applyAlignment="1">
      <alignment vertical="center"/>
    </xf>
    <xf numFmtId="4" fontId="2" fillId="4" borderId="49" xfId="0" applyNumberFormat="1" applyFont="1" applyFill="1" applyBorder="1" applyAlignment="1">
      <alignment vertical="center"/>
    </xf>
    <xf numFmtId="4" fontId="2" fillId="3" borderId="47" xfId="0" applyNumberFormat="1" applyFont="1" applyFill="1" applyBorder="1" applyAlignment="1">
      <alignment vertical="center"/>
    </xf>
    <xf numFmtId="4" fontId="2" fillId="5" borderId="47" xfId="0" applyNumberFormat="1" applyFont="1" applyFill="1" applyBorder="1" applyAlignment="1">
      <alignment vertical="center"/>
    </xf>
    <xf numFmtId="4" fontId="2" fillId="6" borderId="47" xfId="0" applyNumberFormat="1" applyFont="1" applyFill="1" applyBorder="1" applyAlignment="1">
      <alignment vertical="center"/>
    </xf>
    <xf numFmtId="4" fontId="2" fillId="7" borderId="47" xfId="0" applyNumberFormat="1" applyFont="1" applyFill="1" applyBorder="1" applyAlignment="1">
      <alignment vertical="center"/>
    </xf>
    <xf numFmtId="4" fontId="2" fillId="8" borderId="47" xfId="0" applyNumberFormat="1" applyFont="1" applyFill="1" applyBorder="1" applyAlignment="1">
      <alignment vertical="center"/>
    </xf>
    <xf numFmtId="4" fontId="2" fillId="9" borderId="47" xfId="0" applyNumberFormat="1" applyFont="1" applyFill="1" applyBorder="1" applyAlignment="1">
      <alignment vertical="center"/>
    </xf>
    <xf numFmtId="4" fontId="2" fillId="11" borderId="47" xfId="0" applyNumberFormat="1" applyFont="1" applyFill="1" applyBorder="1" applyAlignment="1">
      <alignment vertical="center"/>
    </xf>
    <xf numFmtId="4" fontId="2" fillId="14" borderId="47" xfId="0" applyNumberFormat="1" applyFont="1" applyFill="1" applyBorder="1" applyAlignment="1">
      <alignment vertical="center"/>
    </xf>
    <xf numFmtId="4" fontId="2" fillId="12" borderId="47" xfId="0" applyNumberFormat="1" applyFont="1" applyFill="1" applyBorder="1" applyAlignment="1">
      <alignment vertical="center"/>
    </xf>
    <xf numFmtId="4" fontId="2" fillId="13" borderId="47" xfId="0" applyNumberFormat="1" applyFont="1" applyFill="1" applyBorder="1" applyAlignment="1">
      <alignment vertical="center"/>
    </xf>
    <xf numFmtId="4" fontId="2" fillId="15" borderId="51" xfId="0" applyNumberFormat="1" applyFont="1" applyFill="1" applyBorder="1" applyAlignment="1">
      <alignment vertical="center"/>
    </xf>
    <xf numFmtId="0" fontId="2" fillId="17" borderId="8" xfId="0" applyFont="1" applyFill="1" applyBorder="1" applyAlignment="1">
      <alignment horizontal="left" vertical="center" indent="1"/>
    </xf>
    <xf numFmtId="0" fontId="2" fillId="17" borderId="3" xfId="0" applyFont="1" applyFill="1" applyBorder="1" applyAlignment="1">
      <alignment horizontal="left" vertical="center" indent="1"/>
    </xf>
    <xf numFmtId="0" fontId="2" fillId="17" borderId="1" xfId="0" applyFont="1" applyFill="1" applyBorder="1" applyAlignment="1">
      <alignment vertical="center"/>
    </xf>
    <xf numFmtId="0" fontId="2" fillId="17" borderId="9" xfId="0" applyFont="1" applyFill="1" applyBorder="1" applyAlignment="1">
      <alignment vertical="center"/>
    </xf>
    <xf numFmtId="4" fontId="2" fillId="16" borderId="26" xfId="0" applyNumberFormat="1" applyFont="1" applyFill="1" applyBorder="1" applyAlignment="1">
      <alignment vertical="center"/>
    </xf>
    <xf numFmtId="4" fontId="2" fillId="16" borderId="45" xfId="0" applyNumberFormat="1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4" fontId="7" fillId="0" borderId="66" xfId="0" applyNumberFormat="1" applyFont="1" applyBorder="1"/>
    <xf numFmtId="4" fontId="6" fillId="0" borderId="0" xfId="0" applyNumberFormat="1" applyFont="1" applyAlignment="1">
      <alignment horizontal="center" vertical="center" wrapText="1"/>
    </xf>
    <xf numFmtId="0" fontId="3" fillId="17" borderId="1" xfId="0" applyFont="1" applyFill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2" fontId="2" fillId="4" borderId="19" xfId="1" applyNumberFormat="1" applyFont="1" applyFill="1" applyBorder="1" applyAlignment="1">
      <alignment vertical="center"/>
    </xf>
    <xf numFmtId="2" fontId="2" fillId="7" borderId="1" xfId="0" applyNumberFormat="1" applyFont="1" applyFill="1" applyBorder="1"/>
    <xf numFmtId="2" fontId="0" fillId="13" borderId="1" xfId="0" applyNumberFormat="1" applyFill="1" applyBorder="1"/>
    <xf numFmtId="2" fontId="2" fillId="5" borderId="1" xfId="1" applyNumberFormat="1" applyFont="1" applyFill="1" applyBorder="1" applyAlignment="1">
      <alignment vertical="center"/>
    </xf>
    <xf numFmtId="0" fontId="6" fillId="16" borderId="87" xfId="0" applyFont="1" applyFill="1" applyBorder="1" applyAlignment="1">
      <alignment horizontal="center" vertical="center" wrapText="1"/>
    </xf>
    <xf numFmtId="0" fontId="3" fillId="10" borderId="85" xfId="0" applyFont="1" applyFill="1" applyBorder="1" applyAlignment="1">
      <alignment horizontal="center" vertical="center" wrapText="1"/>
    </xf>
    <xf numFmtId="0" fontId="12" fillId="8" borderId="57" xfId="0" applyFont="1" applyFill="1" applyBorder="1" applyAlignment="1">
      <alignment horizontal="center" vertical="center" wrapText="1"/>
    </xf>
    <xf numFmtId="167" fontId="2" fillId="8" borderId="12" xfId="0" applyNumberFormat="1" applyFont="1" applyFill="1" applyBorder="1" applyAlignment="1">
      <alignment horizontal="right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2" fillId="8" borderId="49" xfId="0" applyNumberFormat="1" applyFont="1" applyFill="1" applyBorder="1" applyAlignment="1">
      <alignment horizontal="right" vertical="center"/>
    </xf>
    <xf numFmtId="167" fontId="2" fillId="8" borderId="18" xfId="0" applyNumberFormat="1" applyFont="1" applyFill="1" applyBorder="1" applyAlignment="1">
      <alignment horizontal="right" vertical="center"/>
    </xf>
    <xf numFmtId="167" fontId="2" fillId="8" borderId="22" xfId="0" applyNumberFormat="1" applyFont="1" applyFill="1" applyBorder="1" applyAlignment="1">
      <alignment horizontal="right" vertical="center"/>
    </xf>
    <xf numFmtId="164" fontId="2" fillId="8" borderId="1" xfId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7" fontId="2" fillId="8" borderId="15" xfId="0" applyNumberFormat="1" applyFont="1" applyFill="1" applyBorder="1" applyAlignment="1">
      <alignment horizontal="right" vertical="center"/>
    </xf>
    <xf numFmtId="167" fontId="3" fillId="8" borderId="9" xfId="0" applyNumberFormat="1" applyFont="1" applyFill="1" applyBorder="1" applyAlignment="1">
      <alignment horizontal="right" vertical="center"/>
    </xf>
    <xf numFmtId="0" fontId="12" fillId="8" borderId="73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right" vertical="center"/>
    </xf>
    <xf numFmtId="3" fontId="3" fillId="8" borderId="16" xfId="0" applyNumberFormat="1" applyFont="1" applyFill="1" applyBorder="1" applyAlignment="1">
      <alignment horizontal="right" vertical="center"/>
    </xf>
    <xf numFmtId="4" fontId="3" fillId="15" borderId="31" xfId="0" applyNumberFormat="1" applyFont="1" applyFill="1" applyBorder="1" applyAlignment="1">
      <alignment vertical="center"/>
    </xf>
    <xf numFmtId="0" fontId="2" fillId="0" borderId="86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" fontId="2" fillId="16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8" borderId="2" xfId="0" applyNumberFormat="1" applyFont="1" applyFill="1" applyBorder="1" applyAlignment="1">
      <alignment vertical="center"/>
    </xf>
    <xf numFmtId="4" fontId="2" fillId="9" borderId="2" xfId="0" applyNumberFormat="1" applyFont="1" applyFill="1" applyBorder="1" applyAlignment="1">
      <alignment vertical="center"/>
    </xf>
    <xf numFmtId="4" fontId="2" fillId="11" borderId="2" xfId="0" applyNumberFormat="1" applyFont="1" applyFill="1" applyBorder="1" applyAlignment="1">
      <alignment vertical="center"/>
    </xf>
    <xf numFmtId="4" fontId="2" fillId="14" borderId="2" xfId="0" applyNumberFormat="1" applyFont="1" applyFill="1" applyBorder="1" applyAlignment="1">
      <alignment vertical="center"/>
    </xf>
    <xf numFmtId="4" fontId="2" fillId="12" borderId="2" xfId="0" applyNumberFormat="1" applyFont="1" applyFill="1" applyBorder="1" applyAlignment="1">
      <alignment vertical="center"/>
    </xf>
    <xf numFmtId="4" fontId="2" fillId="13" borderId="2" xfId="0" applyNumberFormat="1" applyFont="1" applyFill="1" applyBorder="1" applyAlignment="1">
      <alignment vertical="center"/>
    </xf>
    <xf numFmtId="4" fontId="2" fillId="4" borderId="53" xfId="0" applyNumberFormat="1" applyFont="1" applyFill="1" applyBorder="1" applyAlignment="1">
      <alignment vertical="center"/>
    </xf>
    <xf numFmtId="4" fontId="2" fillId="12" borderId="20" xfId="0" applyNumberFormat="1" applyFont="1" applyFill="1" applyBorder="1" applyAlignment="1">
      <alignment vertical="center"/>
    </xf>
    <xf numFmtId="4" fontId="2" fillId="13" borderId="20" xfId="0" applyNumberFormat="1" applyFont="1" applyFill="1" applyBorder="1" applyAlignment="1">
      <alignment vertical="center"/>
    </xf>
    <xf numFmtId="4" fontId="2" fillId="15" borderId="15" xfId="0" applyNumberFormat="1" applyFont="1" applyFill="1" applyBorder="1" applyAlignment="1">
      <alignment vertical="center"/>
    </xf>
    <xf numFmtId="4" fontId="19" fillId="0" borderId="90" xfId="0" applyNumberFormat="1" applyFont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3" fillId="16" borderId="92" xfId="0" applyFont="1" applyFill="1" applyBorder="1" applyAlignment="1">
      <alignment horizontal="center" vertical="center" wrapText="1"/>
    </xf>
    <xf numFmtId="165" fontId="3" fillId="16" borderId="93" xfId="0" applyNumberFormat="1" applyFont="1" applyFill="1" applyBorder="1" applyAlignment="1">
      <alignment horizontal="right" vertical="center"/>
    </xf>
    <xf numFmtId="165" fontId="3" fillId="16" borderId="94" xfId="0" applyNumberFormat="1" applyFont="1" applyFill="1" applyBorder="1" applyAlignment="1">
      <alignment horizontal="right" vertical="center"/>
    </xf>
    <xf numFmtId="165" fontId="3" fillId="16" borderId="94" xfId="0" applyNumberFormat="1" applyFont="1" applyFill="1" applyBorder="1" applyAlignment="1">
      <alignment vertical="center"/>
    </xf>
    <xf numFmtId="165" fontId="20" fillId="16" borderId="94" xfId="0" applyNumberFormat="1" applyFont="1" applyFill="1" applyBorder="1" applyAlignment="1">
      <alignment vertical="center"/>
    </xf>
    <xf numFmtId="165" fontId="3" fillId="16" borderId="96" xfId="0" applyNumberFormat="1" applyFont="1" applyFill="1" applyBorder="1" applyAlignment="1">
      <alignment vertical="center"/>
    </xf>
    <xf numFmtId="165" fontId="3" fillId="16" borderId="93" xfId="0" applyNumberFormat="1" applyFont="1" applyFill="1" applyBorder="1" applyAlignment="1">
      <alignment vertical="center"/>
    </xf>
    <xf numFmtId="164" fontId="3" fillId="16" borderId="94" xfId="1" applyFont="1" applyFill="1" applyBorder="1" applyAlignment="1">
      <alignment vertical="center"/>
    </xf>
    <xf numFmtId="165" fontId="3" fillId="16" borderId="97" xfId="0" applyNumberFormat="1" applyFont="1" applyFill="1" applyBorder="1" applyAlignment="1">
      <alignment vertical="center"/>
    </xf>
    <xf numFmtId="165" fontId="20" fillId="16" borderId="97" xfId="0" applyNumberFormat="1" applyFont="1" applyFill="1" applyBorder="1" applyAlignment="1">
      <alignment vertical="center"/>
    </xf>
    <xf numFmtId="165" fontId="3" fillId="16" borderId="98" xfId="0" applyNumberFormat="1" applyFont="1" applyFill="1" applyBorder="1" applyAlignment="1">
      <alignment vertical="center"/>
    </xf>
    <xf numFmtId="165" fontId="3" fillId="16" borderId="99" xfId="0" applyNumberFormat="1" applyFont="1" applyFill="1" applyBorder="1" applyAlignment="1">
      <alignment vertical="center"/>
    </xf>
    <xf numFmtId="165" fontId="3" fillId="16" borderId="100" xfId="0" applyNumberFormat="1" applyFont="1" applyFill="1" applyBorder="1" applyAlignment="1">
      <alignment vertical="center"/>
    </xf>
    <xf numFmtId="4" fontId="3" fillId="0" borderId="101" xfId="0" applyNumberFormat="1" applyFont="1" applyBorder="1" applyAlignment="1">
      <alignment vertical="center"/>
    </xf>
    <xf numFmtId="0" fontId="3" fillId="16" borderId="102" xfId="0" applyFont="1" applyFill="1" applyBorder="1" applyAlignment="1">
      <alignment horizontal="center" vertical="center" wrapText="1"/>
    </xf>
    <xf numFmtId="165" fontId="3" fillId="16" borderId="100" xfId="0" applyNumberFormat="1" applyFont="1" applyFill="1" applyBorder="1" applyAlignment="1">
      <alignment horizontal="right" vertical="center"/>
    </xf>
    <xf numFmtId="165" fontId="3" fillId="16" borderId="97" xfId="0" applyNumberFormat="1" applyFont="1" applyFill="1" applyBorder="1" applyAlignment="1">
      <alignment horizontal="right" vertical="center"/>
    </xf>
    <xf numFmtId="165" fontId="3" fillId="16" borderId="104" xfId="0" applyNumberFormat="1" applyFont="1" applyFill="1" applyBorder="1" applyAlignment="1">
      <alignment vertical="center"/>
    </xf>
    <xf numFmtId="164" fontId="3" fillId="16" borderId="97" xfId="1" applyFont="1" applyFill="1" applyBorder="1" applyAlignment="1">
      <alignment vertical="center"/>
    </xf>
    <xf numFmtId="0" fontId="3" fillId="16" borderId="105" xfId="0" applyFont="1" applyFill="1" applyBorder="1" applyAlignment="1">
      <alignment horizontal="center" vertical="center" wrapText="1"/>
    </xf>
    <xf numFmtId="0" fontId="3" fillId="16" borderId="104" xfId="0" applyFont="1" applyFill="1" applyBorder="1" applyAlignment="1">
      <alignment horizontal="center" vertical="center" wrapText="1"/>
    </xf>
    <xf numFmtId="3" fontId="3" fillId="2" borderId="98" xfId="0" applyNumberFormat="1" applyFont="1" applyFill="1" applyBorder="1" applyAlignment="1">
      <alignment vertical="center"/>
    </xf>
    <xf numFmtId="0" fontId="2" fillId="13" borderId="47" xfId="0" applyFont="1" applyFill="1" applyBorder="1" applyAlignment="1">
      <alignment vertical="center"/>
    </xf>
    <xf numFmtId="167" fontId="2" fillId="8" borderId="19" xfId="0" applyNumberFormat="1" applyFont="1" applyFill="1" applyBorder="1" applyAlignment="1">
      <alignment horizontal="right" vertical="center"/>
    </xf>
    <xf numFmtId="4" fontId="3" fillId="2" borderId="62" xfId="0" applyNumberFormat="1" applyFont="1" applyFill="1" applyBorder="1" applyAlignment="1">
      <alignment horizontal="right" vertical="center"/>
    </xf>
    <xf numFmtId="3" fontId="3" fillId="16" borderId="84" xfId="0" applyNumberFormat="1" applyFont="1" applyFill="1" applyBorder="1" applyAlignment="1">
      <alignment vertical="center"/>
    </xf>
    <xf numFmtId="3" fontId="3" fillId="16" borderId="89" xfId="0" applyNumberFormat="1" applyFont="1" applyFill="1" applyBorder="1" applyAlignment="1">
      <alignment vertical="center"/>
    </xf>
    <xf numFmtId="165" fontId="3" fillId="16" borderId="107" xfId="0" applyNumberFormat="1" applyFont="1" applyFill="1" applyBorder="1" applyAlignment="1">
      <alignment vertical="center"/>
    </xf>
    <xf numFmtId="165" fontId="3" fillId="16" borderId="106" xfId="0" applyNumberFormat="1" applyFont="1" applyFill="1" applyBorder="1" applyAlignment="1">
      <alignment vertical="center"/>
    </xf>
    <xf numFmtId="0" fontId="2" fillId="13" borderId="70" xfId="0" applyFont="1" applyFill="1" applyBorder="1" applyAlignment="1">
      <alignment horizontal="left" vertical="center" indent="1"/>
    </xf>
    <xf numFmtId="0" fontId="2" fillId="13" borderId="1" xfId="0" applyFont="1" applyFill="1" applyBorder="1" applyAlignment="1">
      <alignment horizontal="right" vertical="center"/>
    </xf>
    <xf numFmtId="165" fontId="3" fillId="13" borderId="97" xfId="0" applyNumberFormat="1" applyFont="1" applyFill="1" applyBorder="1" applyAlignment="1">
      <alignment vertical="center"/>
    </xf>
    <xf numFmtId="165" fontId="3" fillId="13" borderId="95" xfId="0" applyNumberFormat="1" applyFont="1" applyFill="1" applyBorder="1" applyAlignment="1">
      <alignment vertical="center"/>
    </xf>
    <xf numFmtId="165" fontId="3" fillId="13" borderId="103" xfId="0" applyNumberFormat="1" applyFont="1" applyFill="1" applyBorder="1" applyAlignment="1">
      <alignment vertical="center"/>
    </xf>
    <xf numFmtId="0" fontId="2" fillId="13" borderId="46" xfId="0" applyFont="1" applyFill="1" applyBorder="1" applyAlignment="1">
      <alignment horizontal="left" vertical="center" indent="1"/>
    </xf>
    <xf numFmtId="165" fontId="3" fillId="16" borderId="91" xfId="1" applyNumberFormat="1" applyFont="1" applyFill="1" applyBorder="1" applyAlignment="1">
      <alignment vertical="center"/>
    </xf>
    <xf numFmtId="165" fontId="3" fillId="16" borderId="108" xfId="1" applyNumberFormat="1" applyFont="1" applyFill="1" applyBorder="1" applyAlignment="1">
      <alignment vertical="center"/>
    </xf>
    <xf numFmtId="165" fontId="3" fillId="16" borderId="108" xfId="0" applyNumberFormat="1" applyFont="1" applyFill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6" fillId="0" borderId="109" xfId="0" applyFont="1" applyBorder="1" applyAlignment="1">
      <alignment vertical="center" wrapText="1"/>
    </xf>
    <xf numFmtId="0" fontId="3" fillId="16" borderId="110" xfId="0" applyFont="1" applyFill="1" applyBorder="1" applyAlignment="1">
      <alignment horizontal="center" vertical="center" wrapText="1"/>
    </xf>
    <xf numFmtId="0" fontId="3" fillId="16" borderId="111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165" fontId="3" fillId="16" borderId="112" xfId="0" applyNumberFormat="1" applyFont="1" applyFill="1" applyBorder="1" applyAlignment="1">
      <alignment horizontal="right" vertical="center"/>
    </xf>
    <xf numFmtId="165" fontId="3" fillId="16" borderId="112" xfId="0" applyNumberFormat="1" applyFont="1" applyFill="1" applyBorder="1" applyAlignment="1">
      <alignment vertical="center"/>
    </xf>
    <xf numFmtId="165" fontId="3" fillId="13" borderId="112" xfId="0" applyNumberFormat="1" applyFont="1" applyFill="1" applyBorder="1" applyAlignment="1">
      <alignment vertical="center"/>
    </xf>
    <xf numFmtId="165" fontId="3" fillId="16" borderId="113" xfId="0" applyNumberFormat="1" applyFont="1" applyFill="1" applyBorder="1" applyAlignment="1">
      <alignment vertical="center"/>
    </xf>
    <xf numFmtId="165" fontId="3" fillId="16" borderId="114" xfId="0" applyNumberFormat="1" applyFont="1" applyFill="1" applyBorder="1" applyAlignment="1">
      <alignment vertical="center"/>
    </xf>
    <xf numFmtId="3" fontId="3" fillId="16" borderId="115" xfId="0" applyNumberFormat="1" applyFont="1" applyFill="1" applyBorder="1" applyAlignment="1">
      <alignment vertical="center"/>
    </xf>
    <xf numFmtId="3" fontId="3" fillId="2" borderId="113" xfId="0" applyNumberFormat="1" applyFont="1" applyFill="1" applyBorder="1" applyAlignment="1">
      <alignment vertical="center"/>
    </xf>
    <xf numFmtId="3" fontId="3" fillId="16" borderId="88" xfId="0" applyNumberFormat="1" applyFont="1" applyFill="1" applyBorder="1" applyAlignment="1">
      <alignment vertical="center"/>
    </xf>
    <xf numFmtId="4" fontId="3" fillId="4" borderId="45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horizontal="right" vertical="center" wrapText="1"/>
    </xf>
    <xf numFmtId="3" fontId="3" fillId="2" borderId="33" xfId="0" applyNumberFormat="1" applyFont="1" applyFill="1" applyBorder="1" applyAlignment="1">
      <alignment vertical="center"/>
    </xf>
    <xf numFmtId="2" fontId="3" fillId="3" borderId="12" xfId="0" applyNumberFormat="1" applyFont="1" applyFill="1" applyBorder="1" applyAlignment="1">
      <alignment vertical="center"/>
    </xf>
    <xf numFmtId="2" fontId="3" fillId="5" borderId="45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7" borderId="12" xfId="0" applyNumberFormat="1" applyFont="1" applyFill="1" applyBorder="1" applyAlignment="1">
      <alignment vertical="center"/>
    </xf>
    <xf numFmtId="2" fontId="3" fillId="8" borderId="45" xfId="0" applyNumberFormat="1" applyFont="1" applyFill="1" applyBorder="1" applyAlignment="1">
      <alignment vertical="center"/>
    </xf>
    <xf numFmtId="2" fontId="3" fillId="9" borderId="12" xfId="0" applyNumberFormat="1" applyFont="1" applyFill="1" applyBorder="1" applyAlignment="1">
      <alignment vertical="center"/>
    </xf>
    <xf numFmtId="2" fontId="3" fillId="11" borderId="45" xfId="0" applyNumberFormat="1" applyFont="1" applyFill="1" applyBorder="1" applyAlignment="1">
      <alignment vertical="center"/>
    </xf>
    <xf numFmtId="2" fontId="3" fillId="14" borderId="12" xfId="0" applyNumberFormat="1" applyFont="1" applyFill="1" applyBorder="1" applyAlignment="1">
      <alignment vertical="center"/>
    </xf>
    <xf numFmtId="2" fontId="3" fillId="12" borderId="12" xfId="0" applyNumberFormat="1" applyFont="1" applyFill="1" applyBorder="1" applyAlignment="1">
      <alignment vertical="center"/>
    </xf>
    <xf numFmtId="2" fontId="3" fillId="13" borderId="45" xfId="0" applyNumberFormat="1" applyFont="1" applyFill="1" applyBorder="1" applyAlignment="1">
      <alignment vertical="center"/>
    </xf>
    <xf numFmtId="2" fontId="3" fillId="13" borderId="54" xfId="0" applyNumberFormat="1" applyFont="1" applyFill="1" applyBorder="1" applyAlignment="1">
      <alignment vertical="center"/>
    </xf>
    <xf numFmtId="0" fontId="3" fillId="18" borderId="116" xfId="0" applyFont="1" applyFill="1" applyBorder="1" applyAlignment="1">
      <alignment horizontal="center" vertical="center" wrapText="1"/>
    </xf>
    <xf numFmtId="165" fontId="3" fillId="18" borderId="45" xfId="0" applyNumberFormat="1" applyFont="1" applyFill="1" applyBorder="1" applyAlignment="1">
      <alignment horizontal="right" vertical="center"/>
    </xf>
    <xf numFmtId="165" fontId="3" fillId="18" borderId="52" xfId="0" applyNumberFormat="1" applyFont="1" applyFill="1" applyBorder="1" applyAlignment="1">
      <alignment horizontal="right" vertical="center"/>
    </xf>
    <xf numFmtId="165" fontId="3" fillId="18" borderId="52" xfId="0" applyNumberFormat="1" applyFont="1" applyFill="1" applyBorder="1" applyAlignment="1">
      <alignment vertical="center"/>
    </xf>
    <xf numFmtId="165" fontId="20" fillId="18" borderId="52" xfId="0" applyNumberFormat="1" applyFont="1" applyFill="1" applyBorder="1" applyAlignment="1">
      <alignment vertical="center"/>
    </xf>
    <xf numFmtId="165" fontId="3" fillId="18" borderId="0" xfId="0" applyNumberFormat="1" applyFont="1" applyFill="1" applyAlignment="1">
      <alignment vertical="center"/>
    </xf>
    <xf numFmtId="165" fontId="3" fillId="18" borderId="38" xfId="0" applyNumberFormat="1" applyFont="1" applyFill="1" applyBorder="1" applyAlignment="1">
      <alignment vertical="center"/>
    </xf>
    <xf numFmtId="165" fontId="3" fillId="18" borderId="45" xfId="0" applyNumberFormat="1" applyFont="1" applyFill="1" applyBorder="1" applyAlignment="1">
      <alignment vertical="center"/>
    </xf>
    <xf numFmtId="164" fontId="3" fillId="18" borderId="52" xfId="1" applyFont="1" applyFill="1" applyBorder="1" applyAlignment="1">
      <alignment vertical="center"/>
    </xf>
    <xf numFmtId="165" fontId="3" fillId="18" borderId="52" xfId="1" applyNumberFormat="1" applyFont="1" applyFill="1" applyBorder="1" applyAlignment="1">
      <alignment vertical="center"/>
    </xf>
    <xf numFmtId="165" fontId="3" fillId="18" borderId="33" xfId="0" applyNumberFormat="1" applyFont="1" applyFill="1" applyBorder="1" applyAlignment="1">
      <alignment vertical="center"/>
    </xf>
    <xf numFmtId="165" fontId="3" fillId="18" borderId="106" xfId="0" applyNumberFormat="1" applyFont="1" applyFill="1" applyBorder="1" applyAlignment="1">
      <alignment vertical="center"/>
    </xf>
    <xf numFmtId="0" fontId="3" fillId="18" borderId="117" xfId="0" applyFont="1" applyFill="1" applyBorder="1" applyAlignment="1">
      <alignment horizontal="center" vertical="center" wrapText="1"/>
    </xf>
    <xf numFmtId="0" fontId="3" fillId="18" borderId="38" xfId="0" applyFont="1" applyFill="1" applyBorder="1" applyAlignment="1">
      <alignment horizontal="center" vertical="center" wrapText="1"/>
    </xf>
    <xf numFmtId="165" fontId="3" fillId="18" borderId="53" xfId="0" applyNumberFormat="1" applyFont="1" applyFill="1" applyBorder="1" applyAlignment="1">
      <alignment vertical="center"/>
    </xf>
    <xf numFmtId="3" fontId="3" fillId="18" borderId="45" xfId="0" applyNumberFormat="1" applyFont="1" applyFill="1" applyBorder="1" applyAlignment="1">
      <alignment vertical="center"/>
    </xf>
    <xf numFmtId="3" fontId="3" fillId="18" borderId="89" xfId="0" applyNumberFormat="1" applyFont="1" applyFill="1" applyBorder="1" applyAlignment="1">
      <alignment vertical="center"/>
    </xf>
    <xf numFmtId="0" fontId="3" fillId="16" borderId="116" xfId="0" applyFont="1" applyFill="1" applyBorder="1" applyAlignment="1">
      <alignment horizontal="center" vertical="center" wrapText="1"/>
    </xf>
    <xf numFmtId="165" fontId="3" fillId="16" borderId="45" xfId="0" applyNumberFormat="1" applyFont="1" applyFill="1" applyBorder="1" applyAlignment="1">
      <alignment horizontal="right" vertical="center"/>
    </xf>
    <xf numFmtId="165" fontId="3" fillId="16" borderId="52" xfId="0" applyNumberFormat="1" applyFont="1" applyFill="1" applyBorder="1" applyAlignment="1">
      <alignment horizontal="right" vertical="center"/>
    </xf>
    <xf numFmtId="165" fontId="3" fillId="16" borderId="52" xfId="0" applyNumberFormat="1" applyFont="1" applyFill="1" applyBorder="1" applyAlignment="1">
      <alignment vertical="center"/>
    </xf>
    <xf numFmtId="165" fontId="20" fillId="16" borderId="52" xfId="0" applyNumberFormat="1" applyFont="1" applyFill="1" applyBorder="1" applyAlignment="1">
      <alignment vertical="center"/>
    </xf>
    <xf numFmtId="165" fontId="3" fillId="13" borderId="0" xfId="0" applyNumberFormat="1" applyFont="1" applyFill="1" applyAlignment="1">
      <alignment vertical="center"/>
    </xf>
    <xf numFmtId="165" fontId="3" fillId="16" borderId="38" xfId="0" applyNumberFormat="1" applyFont="1" applyFill="1" applyBorder="1" applyAlignment="1">
      <alignment vertical="center"/>
    </xf>
    <xf numFmtId="165" fontId="3" fillId="16" borderId="45" xfId="0" applyNumberFormat="1" applyFont="1" applyFill="1" applyBorder="1" applyAlignment="1">
      <alignment vertical="center"/>
    </xf>
    <xf numFmtId="164" fontId="3" fillId="16" borderId="52" xfId="1" applyFont="1" applyFill="1" applyBorder="1" applyAlignment="1">
      <alignment vertical="center"/>
    </xf>
    <xf numFmtId="165" fontId="3" fillId="16" borderId="52" xfId="1" applyNumberFormat="1" applyFont="1" applyFill="1" applyBorder="1" applyAlignment="1">
      <alignment vertical="center"/>
    </xf>
    <xf numFmtId="165" fontId="3" fillId="16" borderId="33" xfId="0" applyNumberFormat="1" applyFont="1" applyFill="1" applyBorder="1" applyAlignment="1">
      <alignment vertical="center"/>
    </xf>
    <xf numFmtId="0" fontId="3" fillId="16" borderId="117" xfId="0" applyFont="1" applyFill="1" applyBorder="1" applyAlignment="1">
      <alignment horizontal="center" vertical="center" wrapText="1"/>
    </xf>
    <xf numFmtId="165" fontId="3" fillId="13" borderId="52" xfId="0" applyNumberFormat="1" applyFont="1" applyFill="1" applyBorder="1" applyAlignment="1">
      <alignment vertical="center"/>
    </xf>
    <xf numFmtId="165" fontId="3" fillId="16" borderId="53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4" fontId="7" fillId="0" borderId="65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mruColors>
      <color rgb="FFFF7C80"/>
      <color rgb="FFFFCC99"/>
      <color rgb="FF33CCCC"/>
      <color rgb="FFFF0000"/>
      <color rgb="FF66FF99"/>
      <color rgb="FFCCCC00"/>
      <color rgb="FFFFFF99"/>
      <color rgb="FFCCFF99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59"/>
  <sheetViews>
    <sheetView tabSelected="1" topLeftCell="A32" zoomScaleNormal="100" zoomScaleSheetLayoutView="75" workbookViewId="0">
      <pane xSplit="1" topLeftCell="L1" activePane="topRight" state="frozen"/>
      <selection pane="topRight" activeCell="N42" sqref="N42"/>
    </sheetView>
  </sheetViews>
  <sheetFormatPr defaultRowHeight="12.75" x14ac:dyDescent="0.2"/>
  <cols>
    <col min="1" max="1" width="33.42578125" style="1" customWidth="1"/>
    <col min="2" max="2" width="7.7109375" style="1" customWidth="1"/>
    <col min="3" max="3" width="11" style="16" hidden="1" customWidth="1"/>
    <col min="4" max="4" width="12.140625" style="1" hidden="1" customWidth="1"/>
    <col min="5" max="5" width="12.5703125" style="1" hidden="1" customWidth="1"/>
    <col min="6" max="9" width="11.5703125" style="157" customWidth="1"/>
    <col min="10" max="10" width="10.5703125" style="21" customWidth="1"/>
    <col min="11" max="11" width="10.85546875" style="21" customWidth="1"/>
    <col min="12" max="12" width="10.5703125" style="21" customWidth="1"/>
    <col min="13" max="13" width="10.140625" style="21" customWidth="1"/>
    <col min="14" max="14" width="10.85546875" style="21" customWidth="1"/>
    <col min="15" max="15" width="10.7109375" style="21" bestFit="1" customWidth="1"/>
    <col min="16" max="16" width="10.140625" style="21" customWidth="1"/>
    <col min="17" max="17" width="9.7109375" style="21" customWidth="1"/>
    <col min="18" max="18" width="11.7109375" style="21" customWidth="1"/>
    <col min="19" max="19" width="10.5703125" style="21" customWidth="1"/>
    <col min="20" max="20" width="11.28515625" style="21" customWidth="1"/>
    <col min="21" max="21" width="10.85546875" style="21" customWidth="1"/>
    <col min="22" max="22" width="11.7109375" style="21" customWidth="1"/>
    <col min="23" max="23" width="39.5703125" style="3" customWidth="1"/>
    <col min="24" max="28" width="9.140625" customWidth="1"/>
  </cols>
  <sheetData>
    <row r="1" spans="1:24" s="1" customFormat="1" ht="19.149999999999999" customHeight="1" x14ac:dyDescent="0.25">
      <c r="A1" s="450" t="s">
        <v>97</v>
      </c>
      <c r="B1" s="450"/>
      <c r="C1" s="450"/>
      <c r="D1" s="450"/>
      <c r="E1" s="450"/>
      <c r="F1" s="450"/>
      <c r="G1" s="450"/>
      <c r="H1" s="450"/>
      <c r="I1" s="450"/>
      <c r="J1" s="45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0"/>
    </row>
    <row r="2" spans="1:24" s="1" customFormat="1" ht="19.149999999999999" customHeight="1" thickBot="1" x14ac:dyDescent="0.4">
      <c r="A2" s="237"/>
      <c r="B2" s="6"/>
      <c r="C2" s="14"/>
      <c r="D2" s="235"/>
      <c r="E2" s="235"/>
      <c r="F2" s="236"/>
      <c r="G2" s="236"/>
      <c r="H2" s="236"/>
      <c r="I2" s="236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9"/>
      <c r="W2" s="11"/>
      <c r="X2" s="8"/>
    </row>
    <row r="3" spans="1:24" s="1" customFormat="1" ht="19.149999999999999" customHeight="1" thickTop="1" thickBot="1" x14ac:dyDescent="0.3">
      <c r="A3" s="453" t="s">
        <v>192</v>
      </c>
      <c r="B3" s="454"/>
      <c r="C3" s="454"/>
      <c r="D3" s="454"/>
      <c r="E3" s="454"/>
      <c r="F3" s="353"/>
      <c r="G3" s="353"/>
      <c r="H3" s="353"/>
      <c r="I3" s="353"/>
      <c r="J3" s="452" t="s">
        <v>193</v>
      </c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309"/>
      <c r="W3" s="10"/>
    </row>
    <row r="4" spans="1:24" s="1" customFormat="1" ht="26.45" customHeight="1" thickTop="1" thickBot="1" x14ac:dyDescent="0.25">
      <c r="A4" s="146" t="s">
        <v>0</v>
      </c>
      <c r="B4" s="147" t="s">
        <v>1</v>
      </c>
      <c r="C4" s="320" t="s">
        <v>160</v>
      </c>
      <c r="D4" s="202" t="s">
        <v>123</v>
      </c>
      <c r="E4" s="196" t="s">
        <v>128</v>
      </c>
      <c r="F4" s="354" t="s">
        <v>166</v>
      </c>
      <c r="G4" s="368" t="s">
        <v>166</v>
      </c>
      <c r="H4" s="436" t="s">
        <v>195</v>
      </c>
      <c r="I4" s="419" t="s">
        <v>188</v>
      </c>
      <c r="J4" s="203" t="s">
        <v>98</v>
      </c>
      <c r="K4" s="204" t="s">
        <v>99</v>
      </c>
      <c r="L4" s="205" t="s">
        <v>109</v>
      </c>
      <c r="M4" s="206" t="s">
        <v>100</v>
      </c>
      <c r="N4" s="207" t="s">
        <v>101</v>
      </c>
      <c r="O4" s="208" t="s">
        <v>102</v>
      </c>
      <c r="P4" s="209" t="s">
        <v>103</v>
      </c>
      <c r="Q4" s="210" t="s">
        <v>104</v>
      </c>
      <c r="R4" s="211" t="s">
        <v>105</v>
      </c>
      <c r="S4" s="212" t="s">
        <v>106</v>
      </c>
      <c r="T4" s="213" t="s">
        <v>107</v>
      </c>
      <c r="U4" s="214" t="s">
        <v>108</v>
      </c>
      <c r="V4" s="310" t="s">
        <v>110</v>
      </c>
      <c r="W4" s="12" t="s">
        <v>77</v>
      </c>
    </row>
    <row r="5" spans="1:24" s="5" customFormat="1" ht="15.2" customHeight="1" thickTop="1" x14ac:dyDescent="0.2">
      <c r="A5" s="28" t="s">
        <v>2</v>
      </c>
      <c r="B5" s="29">
        <v>50110</v>
      </c>
      <c r="C5" s="321"/>
      <c r="D5" s="189">
        <v>42705.5</v>
      </c>
      <c r="E5" s="165">
        <v>25057.23</v>
      </c>
      <c r="F5" s="355">
        <v>13000</v>
      </c>
      <c r="G5" s="369">
        <v>50600</v>
      </c>
      <c r="H5" s="437">
        <v>14989</v>
      </c>
      <c r="I5" s="420">
        <v>72400</v>
      </c>
      <c r="J5" s="30"/>
      <c r="K5" s="31"/>
      <c r="L5" s="32"/>
      <c r="M5" s="33">
        <v>1988.92</v>
      </c>
      <c r="N5" s="34">
        <v>27999</v>
      </c>
      <c r="O5" s="35">
        <v>11880</v>
      </c>
      <c r="P5" s="36"/>
      <c r="Q5" s="117"/>
      <c r="R5" s="134">
        <v>612</v>
      </c>
      <c r="S5" s="123">
        <v>10934</v>
      </c>
      <c r="T5" s="129"/>
      <c r="U5" s="141"/>
      <c r="V5" s="37">
        <f t="shared" ref="V5:V34" si="0">SUM(J5:U5)</f>
        <v>53413.919999999998</v>
      </c>
      <c r="W5" s="38" t="s">
        <v>177</v>
      </c>
    </row>
    <row r="6" spans="1:24" s="5" customFormat="1" ht="15.2" customHeight="1" x14ac:dyDescent="0.2">
      <c r="A6" s="39" t="s">
        <v>3</v>
      </c>
      <c r="B6" s="40">
        <v>50120</v>
      </c>
      <c r="C6" s="322"/>
      <c r="D6" s="190">
        <v>1085.57</v>
      </c>
      <c r="E6" s="151">
        <v>476.94</v>
      </c>
      <c r="F6" s="356">
        <v>200</v>
      </c>
      <c r="G6" s="370">
        <v>200</v>
      </c>
      <c r="H6" s="438">
        <v>306</v>
      </c>
      <c r="I6" s="421">
        <v>200</v>
      </c>
      <c r="J6" s="41"/>
      <c r="K6" s="42"/>
      <c r="L6" s="43"/>
      <c r="M6" s="44"/>
      <c r="N6" s="45"/>
      <c r="O6" s="46"/>
      <c r="P6" s="47"/>
      <c r="Q6" s="119"/>
      <c r="R6" s="135"/>
      <c r="S6" s="124"/>
      <c r="T6" s="130"/>
      <c r="U6" s="142"/>
      <c r="V6" s="48">
        <f t="shared" si="0"/>
        <v>0</v>
      </c>
      <c r="W6" s="49" t="s">
        <v>4</v>
      </c>
    </row>
    <row r="7" spans="1:24" s="5" customFormat="1" ht="15.2" customHeight="1" x14ac:dyDescent="0.2">
      <c r="A7" s="39" t="s">
        <v>5</v>
      </c>
      <c r="B7" s="40">
        <v>50130</v>
      </c>
      <c r="C7" s="322">
        <v>752</v>
      </c>
      <c r="D7" s="190"/>
      <c r="E7" s="151"/>
      <c r="F7" s="356">
        <v>200</v>
      </c>
      <c r="G7" s="370">
        <v>200</v>
      </c>
      <c r="H7" s="438"/>
      <c r="I7" s="421">
        <v>200</v>
      </c>
      <c r="J7" s="41"/>
      <c r="K7" s="42"/>
      <c r="L7" s="43"/>
      <c r="M7" s="44"/>
      <c r="N7" s="45"/>
      <c r="O7" s="46"/>
      <c r="P7" s="47"/>
      <c r="Q7" s="119"/>
      <c r="R7" s="135"/>
      <c r="S7" s="124"/>
      <c r="T7" s="130"/>
      <c r="U7" s="142"/>
      <c r="V7" s="48">
        <f t="shared" si="0"/>
        <v>0</v>
      </c>
      <c r="W7" s="49"/>
    </row>
    <row r="8" spans="1:24" s="5" customFormat="1" ht="15.2" customHeight="1" x14ac:dyDescent="0.2">
      <c r="A8" s="39" t="s">
        <v>6</v>
      </c>
      <c r="B8" s="40">
        <v>50140</v>
      </c>
      <c r="C8" s="322">
        <v>2387</v>
      </c>
      <c r="D8" s="190">
        <v>1182.8699999999999</v>
      </c>
      <c r="E8" s="151">
        <v>1763.01</v>
      </c>
      <c r="F8" s="356">
        <v>1000</v>
      </c>
      <c r="G8" s="370">
        <v>1000</v>
      </c>
      <c r="H8" s="438">
        <v>776.33</v>
      </c>
      <c r="I8" s="421">
        <v>1000</v>
      </c>
      <c r="J8" s="41"/>
      <c r="K8" s="42"/>
      <c r="L8" s="43">
        <v>169.05</v>
      </c>
      <c r="M8" s="44">
        <v>10.42</v>
      </c>
      <c r="N8" s="45"/>
      <c r="O8" s="46">
        <v>1339.06</v>
      </c>
      <c r="P8" s="47">
        <v>1674.7</v>
      </c>
      <c r="Q8" s="119">
        <v>77.67</v>
      </c>
      <c r="R8" s="135"/>
      <c r="S8" s="124"/>
      <c r="T8" s="130">
        <v>285.5</v>
      </c>
      <c r="U8" s="142"/>
      <c r="V8" s="48">
        <f t="shared" si="0"/>
        <v>3556.4</v>
      </c>
      <c r="W8" s="49" t="s">
        <v>126</v>
      </c>
    </row>
    <row r="9" spans="1:24" s="5" customFormat="1" ht="15.2" customHeight="1" x14ac:dyDescent="0.2">
      <c r="A9" s="39" t="s">
        <v>7</v>
      </c>
      <c r="B9" s="40">
        <v>50150</v>
      </c>
      <c r="C9" s="322">
        <v>350</v>
      </c>
      <c r="D9" s="191">
        <v>325.83</v>
      </c>
      <c r="E9" s="152">
        <v>23.17</v>
      </c>
      <c r="F9" s="357"/>
      <c r="G9" s="362"/>
      <c r="H9" s="439"/>
      <c r="I9" s="422"/>
      <c r="J9" s="50"/>
      <c r="K9" s="51"/>
      <c r="L9" s="52"/>
      <c r="M9" s="53"/>
      <c r="N9" s="45"/>
      <c r="O9" s="54"/>
      <c r="P9" s="55">
        <v>929.2</v>
      </c>
      <c r="Q9" s="118"/>
      <c r="R9" s="136"/>
      <c r="S9" s="125"/>
      <c r="T9" s="131"/>
      <c r="U9" s="143"/>
      <c r="V9" s="48">
        <f t="shared" si="0"/>
        <v>929.2</v>
      </c>
      <c r="W9" s="49"/>
    </row>
    <row r="10" spans="1:24" s="5" customFormat="1" ht="15.2" customHeight="1" x14ac:dyDescent="0.2">
      <c r="A10" s="39" t="s">
        <v>8</v>
      </c>
      <c r="B10" s="40">
        <v>50160</v>
      </c>
      <c r="C10" s="322">
        <v>2757</v>
      </c>
      <c r="D10" s="191">
        <v>36.4</v>
      </c>
      <c r="E10" s="152"/>
      <c r="F10" s="357">
        <v>3000</v>
      </c>
      <c r="G10" s="362">
        <v>3000</v>
      </c>
      <c r="H10" s="439">
        <v>2871.41</v>
      </c>
      <c r="I10" s="422">
        <v>3000</v>
      </c>
      <c r="J10" s="50">
        <v>206.79</v>
      </c>
      <c r="K10" s="51">
        <v>260.14999999999998</v>
      </c>
      <c r="L10" s="52">
        <v>339.89</v>
      </c>
      <c r="M10" s="53">
        <v>384.72</v>
      </c>
      <c r="N10" s="45">
        <v>490.91</v>
      </c>
      <c r="O10" s="54">
        <v>534.08000000000004</v>
      </c>
      <c r="P10" s="55">
        <v>359.66</v>
      </c>
      <c r="Q10" s="118">
        <v>604.74</v>
      </c>
      <c r="R10" s="136">
        <v>406.26</v>
      </c>
      <c r="S10" s="125">
        <v>464.54</v>
      </c>
      <c r="T10" s="131">
        <v>457.27</v>
      </c>
      <c r="U10" s="143">
        <v>303.58999999999997</v>
      </c>
      <c r="V10" s="48">
        <f t="shared" si="0"/>
        <v>4812.6000000000004</v>
      </c>
      <c r="W10" s="49" t="s">
        <v>9</v>
      </c>
    </row>
    <row r="11" spans="1:24" s="5" customFormat="1" ht="15.2" customHeight="1" x14ac:dyDescent="0.2">
      <c r="A11" s="39" t="s">
        <v>10</v>
      </c>
      <c r="B11" s="40">
        <v>50161</v>
      </c>
      <c r="C11" s="322">
        <v>283</v>
      </c>
      <c r="D11" s="191">
        <v>338.63</v>
      </c>
      <c r="E11" s="152">
        <v>429.78</v>
      </c>
      <c r="F11" s="357">
        <v>150</v>
      </c>
      <c r="G11" s="362">
        <v>150</v>
      </c>
      <c r="H11" s="439"/>
      <c r="I11" s="422">
        <v>150</v>
      </c>
      <c r="J11" s="50"/>
      <c r="K11" s="51"/>
      <c r="L11" s="52"/>
      <c r="M11" s="53"/>
      <c r="N11" s="45"/>
      <c r="O11" s="54"/>
      <c r="P11" s="55"/>
      <c r="Q11" s="118"/>
      <c r="R11" s="136"/>
      <c r="S11" s="125"/>
      <c r="T11" s="131"/>
      <c r="U11" s="143"/>
      <c r="V11" s="48">
        <f t="shared" si="0"/>
        <v>0</v>
      </c>
      <c r="W11" s="49"/>
    </row>
    <row r="12" spans="1:24" s="5" customFormat="1" ht="15.2" customHeight="1" x14ac:dyDescent="0.2">
      <c r="A12" s="39" t="s">
        <v>11</v>
      </c>
      <c r="B12" s="40">
        <v>50162</v>
      </c>
      <c r="C12" s="322"/>
      <c r="D12" s="191"/>
      <c r="E12" s="152"/>
      <c r="F12" s="357"/>
      <c r="G12" s="362"/>
      <c r="H12" s="439"/>
      <c r="I12" s="422"/>
      <c r="J12" s="50"/>
      <c r="K12" s="51"/>
      <c r="L12" s="52"/>
      <c r="M12" s="53"/>
      <c r="N12" s="45"/>
      <c r="O12" s="54"/>
      <c r="P12" s="55"/>
      <c r="Q12" s="118"/>
      <c r="R12" s="136">
        <v>31.5</v>
      </c>
      <c r="S12" s="125"/>
      <c r="T12" s="131"/>
      <c r="U12" s="143"/>
      <c r="V12" s="48">
        <f t="shared" si="0"/>
        <v>31.5</v>
      </c>
      <c r="W12" s="49"/>
    </row>
    <row r="13" spans="1:24" s="5" customFormat="1" ht="15.2" customHeight="1" x14ac:dyDescent="0.2">
      <c r="A13" s="39" t="s">
        <v>12</v>
      </c>
      <c r="B13" s="40">
        <v>50170</v>
      </c>
      <c r="C13" s="322">
        <v>2223</v>
      </c>
      <c r="D13" s="191">
        <v>1504.36</v>
      </c>
      <c r="E13" s="152">
        <v>9887.92</v>
      </c>
      <c r="F13" s="357">
        <v>5000</v>
      </c>
      <c r="G13" s="362">
        <v>5000</v>
      </c>
      <c r="H13" s="439">
        <v>10221.68</v>
      </c>
      <c r="I13" s="422">
        <v>5000</v>
      </c>
      <c r="J13" s="50"/>
      <c r="K13" s="51">
        <v>6.66</v>
      </c>
      <c r="L13" s="52">
        <v>1196.23</v>
      </c>
      <c r="M13" s="53">
        <v>10396.4</v>
      </c>
      <c r="N13" s="45">
        <v>20.350000000000001</v>
      </c>
      <c r="O13" s="54">
        <v>3730.05</v>
      </c>
      <c r="P13" s="55">
        <v>1029</v>
      </c>
      <c r="Q13" s="118">
        <v>6690.14</v>
      </c>
      <c r="R13" s="136">
        <v>4486.6000000000004</v>
      </c>
      <c r="S13" s="125">
        <v>2965.07</v>
      </c>
      <c r="T13" s="131">
        <v>723.79</v>
      </c>
      <c r="U13" s="143">
        <v>1983.31</v>
      </c>
      <c r="V13" s="48">
        <f t="shared" si="0"/>
        <v>33227.599999999999</v>
      </c>
      <c r="W13" s="49" t="s">
        <v>13</v>
      </c>
    </row>
    <row r="14" spans="1:24" s="5" customFormat="1" ht="15.2" customHeight="1" x14ac:dyDescent="0.2">
      <c r="A14" s="39" t="s">
        <v>14</v>
      </c>
      <c r="B14" s="40">
        <v>50171</v>
      </c>
      <c r="C14" s="322">
        <v>626</v>
      </c>
      <c r="D14" s="191">
        <v>455.92</v>
      </c>
      <c r="E14" s="152">
        <v>40.96</v>
      </c>
      <c r="F14" s="357">
        <v>1000</v>
      </c>
      <c r="G14" s="362">
        <v>1000</v>
      </c>
      <c r="H14" s="439">
        <v>1281.98</v>
      </c>
      <c r="I14" s="422">
        <v>1000</v>
      </c>
      <c r="J14" s="50"/>
      <c r="K14" s="51"/>
      <c r="L14" s="52"/>
      <c r="M14" s="53">
        <v>20.329999999999998</v>
      </c>
      <c r="N14" s="45">
        <v>360.97</v>
      </c>
      <c r="O14" s="54">
        <v>125</v>
      </c>
      <c r="P14" s="55">
        <v>10.75</v>
      </c>
      <c r="Q14" s="118">
        <v>12.5</v>
      </c>
      <c r="R14" s="136"/>
      <c r="S14" s="125">
        <v>613.57000000000005</v>
      </c>
      <c r="T14" s="131">
        <v>165.83</v>
      </c>
      <c r="U14" s="143">
        <v>165.83</v>
      </c>
      <c r="V14" s="48">
        <f t="shared" si="0"/>
        <v>1474.7799999999997</v>
      </c>
      <c r="W14" s="49" t="s">
        <v>82</v>
      </c>
    </row>
    <row r="15" spans="1:24" s="5" customFormat="1" ht="15.2" customHeight="1" x14ac:dyDescent="0.2">
      <c r="A15" s="39" t="s">
        <v>15</v>
      </c>
      <c r="B15" s="40">
        <v>50172</v>
      </c>
      <c r="C15" s="322">
        <v>74</v>
      </c>
      <c r="D15" s="191">
        <v>166.37</v>
      </c>
      <c r="E15" s="152">
        <v>611.63</v>
      </c>
      <c r="F15" s="357">
        <v>200</v>
      </c>
      <c r="G15" s="362">
        <v>200</v>
      </c>
      <c r="H15" s="439">
        <v>908.68</v>
      </c>
      <c r="I15" s="422">
        <v>400</v>
      </c>
      <c r="J15" s="50">
        <v>34</v>
      </c>
      <c r="K15" s="51">
        <v>192.2</v>
      </c>
      <c r="L15" s="52">
        <v>0.5</v>
      </c>
      <c r="M15" s="53">
        <v>11.17</v>
      </c>
      <c r="N15" s="45">
        <v>0.9</v>
      </c>
      <c r="O15" s="54">
        <v>40.619999999999997</v>
      </c>
      <c r="P15" s="55"/>
      <c r="Q15" s="118">
        <v>129.5</v>
      </c>
      <c r="R15" s="136">
        <v>141.25</v>
      </c>
      <c r="S15" s="125"/>
      <c r="T15" s="131">
        <v>10.83</v>
      </c>
      <c r="U15" s="143">
        <v>233.01</v>
      </c>
      <c r="V15" s="48">
        <f t="shared" si="0"/>
        <v>793.98</v>
      </c>
      <c r="W15" s="49"/>
    </row>
    <row r="16" spans="1:24" s="5" customFormat="1" ht="15.2" customHeight="1" x14ac:dyDescent="0.2">
      <c r="A16" s="39" t="s">
        <v>16</v>
      </c>
      <c r="B16" s="40">
        <v>50173</v>
      </c>
      <c r="C16" s="322">
        <v>2</v>
      </c>
      <c r="D16" s="191">
        <v>33.89</v>
      </c>
      <c r="E16" s="152">
        <v>0</v>
      </c>
      <c r="F16" s="357">
        <v>50</v>
      </c>
      <c r="G16" s="362">
        <v>50</v>
      </c>
      <c r="H16" s="439"/>
      <c r="I16" s="422">
        <v>50</v>
      </c>
      <c r="J16" s="50"/>
      <c r="K16" s="51"/>
      <c r="L16" s="52"/>
      <c r="M16" s="53"/>
      <c r="N16" s="45"/>
      <c r="O16" s="54"/>
      <c r="P16" s="55"/>
      <c r="Q16" s="118"/>
      <c r="R16" s="136"/>
      <c r="S16" s="125"/>
      <c r="T16" s="131"/>
      <c r="U16" s="143"/>
      <c r="V16" s="48">
        <f t="shared" si="0"/>
        <v>0</v>
      </c>
      <c r="W16" s="49"/>
    </row>
    <row r="17" spans="1:23" s="5" customFormat="1" ht="15.2" customHeight="1" x14ac:dyDescent="0.2">
      <c r="A17" s="39" t="s">
        <v>17</v>
      </c>
      <c r="B17" s="40">
        <v>50174</v>
      </c>
      <c r="C17" s="322">
        <v>24</v>
      </c>
      <c r="D17" s="191">
        <v>34.090000000000003</v>
      </c>
      <c r="E17" s="152">
        <v>45.61</v>
      </c>
      <c r="F17" s="357">
        <v>50</v>
      </c>
      <c r="G17" s="362">
        <v>50</v>
      </c>
      <c r="H17" s="439">
        <v>52.52</v>
      </c>
      <c r="I17" s="422">
        <v>50</v>
      </c>
      <c r="J17" s="50"/>
      <c r="K17" s="51"/>
      <c r="L17" s="52"/>
      <c r="M17" s="53"/>
      <c r="N17" s="45"/>
      <c r="O17" s="54"/>
      <c r="P17" s="55"/>
      <c r="Q17" s="118"/>
      <c r="R17" s="136"/>
      <c r="S17" s="125"/>
      <c r="T17" s="131"/>
      <c r="U17" s="143">
        <v>29.82</v>
      </c>
      <c r="V17" s="48">
        <f t="shared" si="0"/>
        <v>29.82</v>
      </c>
      <c r="W17" s="49"/>
    </row>
    <row r="18" spans="1:23" s="5" customFormat="1" ht="15.2" customHeight="1" x14ac:dyDescent="0.2">
      <c r="A18" s="39" t="s">
        <v>93</v>
      </c>
      <c r="B18" s="40">
        <v>50175</v>
      </c>
      <c r="C18" s="322">
        <v>2400</v>
      </c>
      <c r="D18" s="191">
        <v>678.59</v>
      </c>
      <c r="E18" s="152">
        <v>712.17</v>
      </c>
      <c r="F18" s="357"/>
      <c r="G18" s="362"/>
      <c r="H18" s="439">
        <v>220</v>
      </c>
      <c r="I18" s="422"/>
      <c r="J18" s="50"/>
      <c r="K18" s="51">
        <v>157.25</v>
      </c>
      <c r="L18" s="52"/>
      <c r="M18" s="53"/>
      <c r="N18" s="45"/>
      <c r="O18" s="54"/>
      <c r="P18" s="55"/>
      <c r="Q18" s="118"/>
      <c r="R18" s="136"/>
      <c r="S18" s="125">
        <v>78.12</v>
      </c>
      <c r="T18" s="131">
        <v>6280</v>
      </c>
      <c r="U18" s="143">
        <v>7823.47</v>
      </c>
      <c r="V18" s="48">
        <f t="shared" si="0"/>
        <v>14338.84</v>
      </c>
      <c r="W18" s="49" t="s">
        <v>119</v>
      </c>
    </row>
    <row r="19" spans="1:23" s="5" customFormat="1" ht="15.2" customHeight="1" x14ac:dyDescent="0.2">
      <c r="A19" s="39" t="s">
        <v>18</v>
      </c>
      <c r="B19" s="40">
        <v>50180</v>
      </c>
      <c r="C19" s="322">
        <v>6637</v>
      </c>
      <c r="D19" s="191">
        <v>7470.35</v>
      </c>
      <c r="E19" s="152">
        <v>9678.68</v>
      </c>
      <c r="F19" s="357">
        <v>6000</v>
      </c>
      <c r="G19" s="362">
        <v>13000</v>
      </c>
      <c r="H19" s="439">
        <v>6558.2</v>
      </c>
      <c r="I19" s="422">
        <v>8000</v>
      </c>
      <c r="J19" s="50"/>
      <c r="K19" s="51"/>
      <c r="L19" s="52"/>
      <c r="M19" s="53">
        <v>734.3</v>
      </c>
      <c r="N19" s="45"/>
      <c r="O19" s="54"/>
      <c r="P19" s="55"/>
      <c r="Q19" s="118"/>
      <c r="R19" s="136">
        <v>6086</v>
      </c>
      <c r="S19" s="125"/>
      <c r="T19" s="131">
        <v>1071</v>
      </c>
      <c r="U19" s="143"/>
      <c r="V19" s="48">
        <f t="shared" si="0"/>
        <v>7891.3</v>
      </c>
      <c r="W19" s="49" t="s">
        <v>81</v>
      </c>
    </row>
    <row r="20" spans="1:23" s="5" customFormat="1" ht="15.2" customHeight="1" x14ac:dyDescent="0.2">
      <c r="A20" s="39" t="s">
        <v>19</v>
      </c>
      <c r="B20" s="40">
        <v>50188</v>
      </c>
      <c r="C20" s="322">
        <v>1720</v>
      </c>
      <c r="D20" s="191"/>
      <c r="E20" s="152"/>
      <c r="F20" s="357"/>
      <c r="G20" s="362"/>
      <c r="H20" s="439"/>
      <c r="I20" s="422"/>
      <c r="J20" s="50"/>
      <c r="K20" s="51"/>
      <c r="L20" s="52"/>
      <c r="M20" s="53"/>
      <c r="N20" s="45"/>
      <c r="O20" s="54"/>
      <c r="P20" s="55"/>
      <c r="Q20" s="118"/>
      <c r="R20" s="136"/>
      <c r="S20" s="125"/>
      <c r="T20" s="131"/>
      <c r="U20" s="143"/>
      <c r="V20" s="48">
        <f t="shared" si="0"/>
        <v>0</v>
      </c>
      <c r="W20" s="49" t="s">
        <v>20</v>
      </c>
    </row>
    <row r="21" spans="1:23" s="5" customFormat="1" ht="15.2" customHeight="1" x14ac:dyDescent="0.2">
      <c r="A21" s="39" t="s">
        <v>21</v>
      </c>
      <c r="B21" s="40">
        <v>50190</v>
      </c>
      <c r="C21" s="322"/>
      <c r="D21" s="191"/>
      <c r="E21" s="152"/>
      <c r="F21" s="357"/>
      <c r="G21" s="362"/>
      <c r="H21" s="439"/>
      <c r="I21" s="422"/>
      <c r="J21" s="50"/>
      <c r="K21" s="51"/>
      <c r="L21" s="52"/>
      <c r="M21" s="53"/>
      <c r="N21" s="45"/>
      <c r="O21" s="54"/>
      <c r="P21" s="55"/>
      <c r="Q21" s="118"/>
      <c r="R21" s="136"/>
      <c r="S21" s="125"/>
      <c r="T21" s="131"/>
      <c r="U21" s="143"/>
      <c r="V21" s="48">
        <f t="shared" si="0"/>
        <v>0</v>
      </c>
      <c r="W21" s="49" t="s">
        <v>22</v>
      </c>
    </row>
    <row r="22" spans="1:23" s="5" customFormat="1" ht="15.2" customHeight="1" x14ac:dyDescent="0.2">
      <c r="A22" s="39" t="s">
        <v>90</v>
      </c>
      <c r="B22" s="40">
        <v>50199</v>
      </c>
      <c r="C22" s="322"/>
      <c r="D22" s="191"/>
      <c r="E22" s="152"/>
      <c r="F22" s="357"/>
      <c r="G22" s="362"/>
      <c r="H22" s="439"/>
      <c r="I22" s="422"/>
      <c r="J22" s="50"/>
      <c r="K22" s="51"/>
      <c r="L22" s="52"/>
      <c r="M22" s="53"/>
      <c r="N22" s="45"/>
      <c r="O22" s="54"/>
      <c r="P22" s="55"/>
      <c r="Q22" s="118"/>
      <c r="R22" s="136"/>
      <c r="S22" s="125"/>
      <c r="T22" s="131"/>
      <c r="U22" s="143"/>
      <c r="V22" s="48">
        <f t="shared" si="0"/>
        <v>0</v>
      </c>
      <c r="W22" s="49"/>
    </row>
    <row r="23" spans="1:23" s="5" customFormat="1" ht="15.2" customHeight="1" x14ac:dyDescent="0.2">
      <c r="A23" s="39" t="s">
        <v>23</v>
      </c>
      <c r="B23" s="40">
        <v>50201</v>
      </c>
      <c r="C23" s="322">
        <v>694</v>
      </c>
      <c r="D23" s="191"/>
      <c r="E23" s="152"/>
      <c r="F23" s="357">
        <v>700</v>
      </c>
      <c r="G23" s="362">
        <v>700</v>
      </c>
      <c r="H23" s="439">
        <v>848.39</v>
      </c>
      <c r="I23" s="422">
        <v>700</v>
      </c>
      <c r="J23" s="50">
        <v>53.67</v>
      </c>
      <c r="K23" s="51">
        <v>49.94</v>
      </c>
      <c r="L23" s="52">
        <v>52.9</v>
      </c>
      <c r="M23" s="53">
        <v>53.2</v>
      </c>
      <c r="N23" s="45">
        <v>71.400000000000006</v>
      </c>
      <c r="O23" s="54">
        <v>82.9</v>
      </c>
      <c r="P23" s="55">
        <v>84</v>
      </c>
      <c r="Q23" s="118">
        <v>78.400000000000006</v>
      </c>
      <c r="R23" s="136">
        <v>89.9</v>
      </c>
      <c r="S23" s="125">
        <v>90.67</v>
      </c>
      <c r="T23" s="131">
        <v>148.05000000000001</v>
      </c>
      <c r="U23" s="143">
        <v>167.33</v>
      </c>
      <c r="V23" s="48">
        <f t="shared" si="0"/>
        <v>1022.36</v>
      </c>
      <c r="W23" s="49" t="s">
        <v>173</v>
      </c>
    </row>
    <row r="24" spans="1:23" s="5" customFormat="1" ht="15.2" customHeight="1" x14ac:dyDescent="0.2">
      <c r="A24" s="39" t="s">
        <v>24</v>
      </c>
      <c r="B24" s="40">
        <v>50220</v>
      </c>
      <c r="C24" s="322"/>
      <c r="D24" s="191"/>
      <c r="E24" s="152"/>
      <c r="F24" s="357"/>
      <c r="G24" s="362"/>
      <c r="H24" s="439"/>
      <c r="I24" s="422"/>
      <c r="J24" s="50"/>
      <c r="K24" s="51"/>
      <c r="L24" s="52"/>
      <c r="M24" s="53"/>
      <c r="N24" s="45"/>
      <c r="O24" s="54"/>
      <c r="P24" s="55"/>
      <c r="Q24" s="118"/>
      <c r="R24" s="136"/>
      <c r="S24" s="125"/>
      <c r="T24" s="131"/>
      <c r="U24" s="143"/>
      <c r="V24" s="48">
        <f t="shared" si="0"/>
        <v>0</v>
      </c>
      <c r="W24" s="49"/>
    </row>
    <row r="25" spans="1:23" s="5" customFormat="1" ht="15.2" customHeight="1" x14ac:dyDescent="0.2">
      <c r="A25" s="39" t="s">
        <v>25</v>
      </c>
      <c r="B25" s="40">
        <v>50230</v>
      </c>
      <c r="C25" s="322"/>
      <c r="D25" s="191"/>
      <c r="E25" s="152"/>
      <c r="F25" s="357"/>
      <c r="G25" s="362"/>
      <c r="H25" s="439"/>
      <c r="I25" s="422"/>
      <c r="J25" s="50"/>
      <c r="K25" s="51"/>
      <c r="L25" s="52"/>
      <c r="M25" s="53"/>
      <c r="N25" s="45"/>
      <c r="O25" s="54"/>
      <c r="P25" s="55"/>
      <c r="Q25" s="118"/>
      <c r="R25" s="136"/>
      <c r="S25" s="125"/>
      <c r="T25" s="131"/>
      <c r="U25" s="143"/>
      <c r="V25" s="48">
        <f t="shared" si="0"/>
        <v>0</v>
      </c>
      <c r="W25" s="49"/>
    </row>
    <row r="26" spans="1:23" s="5" customFormat="1" ht="15.2" customHeight="1" x14ac:dyDescent="0.2">
      <c r="A26" s="39" t="s">
        <v>26</v>
      </c>
      <c r="B26" s="40">
        <v>50310</v>
      </c>
      <c r="C26" s="322"/>
      <c r="D26" s="191"/>
      <c r="E26" s="152"/>
      <c r="F26" s="357"/>
      <c r="G26" s="362"/>
      <c r="H26" s="439"/>
      <c r="I26" s="422"/>
      <c r="J26" s="50"/>
      <c r="K26" s="51"/>
      <c r="L26" s="52"/>
      <c r="M26" s="53"/>
      <c r="N26" s="45"/>
      <c r="O26" s="54"/>
      <c r="P26" s="55"/>
      <c r="Q26" s="118"/>
      <c r="R26" s="136"/>
      <c r="S26" s="125"/>
      <c r="T26" s="131"/>
      <c r="U26" s="143"/>
      <c r="V26" s="48">
        <f t="shared" si="0"/>
        <v>0</v>
      </c>
      <c r="W26" s="49"/>
    </row>
    <row r="27" spans="1:23" s="5" customFormat="1" ht="15.2" customHeight="1" x14ac:dyDescent="0.2">
      <c r="A27" s="39" t="s">
        <v>196</v>
      </c>
      <c r="B27" s="40">
        <v>51110</v>
      </c>
      <c r="C27" s="322"/>
      <c r="D27" s="191"/>
      <c r="E27" s="152"/>
      <c r="F27" s="357"/>
      <c r="G27" s="362"/>
      <c r="H27" s="439"/>
      <c r="I27" s="422"/>
      <c r="J27" s="50"/>
      <c r="K27" s="51"/>
      <c r="L27" s="52"/>
      <c r="M27" s="53"/>
      <c r="N27" s="45">
        <v>2470</v>
      </c>
      <c r="O27" s="54"/>
      <c r="P27" s="55"/>
      <c r="Q27" s="118"/>
      <c r="R27" s="136"/>
      <c r="S27" s="125"/>
      <c r="T27" s="131"/>
      <c r="U27" s="143"/>
      <c r="V27" s="48">
        <f t="shared" si="0"/>
        <v>2470</v>
      </c>
      <c r="W27" s="49" t="s">
        <v>197</v>
      </c>
    </row>
    <row r="28" spans="1:23" s="5" customFormat="1" ht="15.2" customHeight="1" x14ac:dyDescent="0.2">
      <c r="A28" s="39" t="s">
        <v>27</v>
      </c>
      <c r="B28" s="40">
        <v>51111</v>
      </c>
      <c r="C28" s="322">
        <v>1906</v>
      </c>
      <c r="D28" s="191">
        <v>303.39999999999998</v>
      </c>
      <c r="E28" s="152"/>
      <c r="F28" s="357">
        <v>300</v>
      </c>
      <c r="G28" s="362">
        <v>300</v>
      </c>
      <c r="H28" s="439">
        <v>3381.88</v>
      </c>
      <c r="I28" s="422">
        <v>300</v>
      </c>
      <c r="J28" s="50"/>
      <c r="K28" s="51"/>
      <c r="L28" s="52"/>
      <c r="M28" s="53"/>
      <c r="N28" s="45">
        <v>1733.33</v>
      </c>
      <c r="O28" s="54"/>
      <c r="P28" s="55"/>
      <c r="Q28" s="118"/>
      <c r="R28" s="136"/>
      <c r="S28" s="125">
        <v>722.09</v>
      </c>
      <c r="T28" s="131">
        <v>45.75</v>
      </c>
      <c r="U28" s="143"/>
      <c r="V28" s="48">
        <f t="shared" si="0"/>
        <v>2501.17</v>
      </c>
      <c r="W28" s="49" t="s">
        <v>198</v>
      </c>
    </row>
    <row r="29" spans="1:23" s="5" customFormat="1" ht="15.2" customHeight="1" x14ac:dyDescent="0.2">
      <c r="A29" s="39" t="s">
        <v>28</v>
      </c>
      <c r="B29" s="40">
        <v>51199</v>
      </c>
      <c r="C29" s="322"/>
      <c r="D29" s="192"/>
      <c r="E29" s="153"/>
      <c r="F29" s="358"/>
      <c r="G29" s="363"/>
      <c r="H29" s="440"/>
      <c r="I29" s="423"/>
      <c r="J29" s="56"/>
      <c r="K29" s="57"/>
      <c r="L29" s="58"/>
      <c r="M29" s="59"/>
      <c r="N29" s="60"/>
      <c r="O29" s="61"/>
      <c r="P29" s="62"/>
      <c r="Q29" s="120"/>
      <c r="R29" s="137"/>
      <c r="S29" s="126"/>
      <c r="T29" s="132"/>
      <c r="U29" s="143"/>
      <c r="V29" s="48">
        <f t="shared" si="0"/>
        <v>0</v>
      </c>
      <c r="W29" s="49"/>
    </row>
    <row r="30" spans="1:23" s="5" customFormat="1" ht="15.2" customHeight="1" x14ac:dyDescent="0.2">
      <c r="A30" s="39" t="s">
        <v>29</v>
      </c>
      <c r="B30" s="40">
        <v>51210</v>
      </c>
      <c r="C30" s="322">
        <v>99</v>
      </c>
      <c r="D30" s="191">
        <v>132.85</v>
      </c>
      <c r="E30" s="152">
        <v>111.85</v>
      </c>
      <c r="F30" s="357">
        <v>100</v>
      </c>
      <c r="G30" s="362">
        <v>100</v>
      </c>
      <c r="H30" s="439"/>
      <c r="I30" s="422">
        <v>100</v>
      </c>
      <c r="J30" s="50"/>
      <c r="K30" s="51"/>
      <c r="L30" s="52"/>
      <c r="M30" s="53"/>
      <c r="N30" s="45"/>
      <c r="O30" s="54"/>
      <c r="P30" s="55"/>
      <c r="Q30" s="118"/>
      <c r="R30" s="136"/>
      <c r="S30" s="125"/>
      <c r="T30" s="131"/>
      <c r="U30" s="143"/>
      <c r="V30" s="48">
        <f t="shared" si="0"/>
        <v>0</v>
      </c>
      <c r="W30" s="49"/>
    </row>
    <row r="31" spans="1:23" s="5" customFormat="1" ht="15.2" customHeight="1" x14ac:dyDescent="0.2">
      <c r="A31" s="39" t="s">
        <v>30</v>
      </c>
      <c r="B31" s="40">
        <v>51310</v>
      </c>
      <c r="C31" s="322">
        <v>273</v>
      </c>
      <c r="D31" s="191">
        <v>177.85</v>
      </c>
      <c r="E31" s="152">
        <v>2007.15</v>
      </c>
      <c r="F31" s="357">
        <v>400</v>
      </c>
      <c r="G31" s="362">
        <v>400</v>
      </c>
      <c r="H31" s="439"/>
      <c r="I31" s="422">
        <v>400</v>
      </c>
      <c r="J31" s="50"/>
      <c r="K31" s="51"/>
      <c r="L31" s="52">
        <v>496.8</v>
      </c>
      <c r="M31" s="53"/>
      <c r="N31" s="45">
        <v>101.88</v>
      </c>
      <c r="O31" s="54">
        <v>35.200000000000003</v>
      </c>
      <c r="P31" s="55">
        <v>100</v>
      </c>
      <c r="Q31" s="118"/>
      <c r="R31" s="136"/>
      <c r="S31" s="125">
        <v>27.24</v>
      </c>
      <c r="T31" s="131"/>
      <c r="U31" s="143">
        <v>0.1</v>
      </c>
      <c r="V31" s="48">
        <f t="shared" si="0"/>
        <v>761.22000000000014</v>
      </c>
      <c r="W31" s="49" t="s">
        <v>206</v>
      </c>
    </row>
    <row r="32" spans="1:23" s="5" customFormat="1" ht="15.2" customHeight="1" x14ac:dyDescent="0.2">
      <c r="A32" s="39" t="s">
        <v>31</v>
      </c>
      <c r="B32" s="40">
        <v>51810</v>
      </c>
      <c r="C32" s="322"/>
      <c r="D32" s="191">
        <v>112.24</v>
      </c>
      <c r="E32" s="152">
        <v>126.55</v>
      </c>
      <c r="F32" s="357">
        <v>150</v>
      </c>
      <c r="G32" s="362">
        <v>150</v>
      </c>
      <c r="H32" s="439">
        <v>195.97</v>
      </c>
      <c r="I32" s="422">
        <v>200</v>
      </c>
      <c r="J32" s="50">
        <v>91.4</v>
      </c>
      <c r="K32" s="51">
        <v>10.6</v>
      </c>
      <c r="L32" s="52">
        <v>19.7</v>
      </c>
      <c r="M32" s="53">
        <v>19.45</v>
      </c>
      <c r="N32" s="45">
        <v>23.5</v>
      </c>
      <c r="O32" s="54">
        <v>12.9</v>
      </c>
      <c r="P32" s="55">
        <v>7.75</v>
      </c>
      <c r="Q32" s="118">
        <v>14.7</v>
      </c>
      <c r="R32" s="136">
        <v>11.25</v>
      </c>
      <c r="S32" s="125">
        <v>17.3</v>
      </c>
      <c r="T32" s="131">
        <v>22.85</v>
      </c>
      <c r="U32" s="143">
        <v>38.799999999999997</v>
      </c>
      <c r="V32" s="48">
        <f t="shared" si="0"/>
        <v>290.2</v>
      </c>
      <c r="W32" s="49"/>
    </row>
    <row r="33" spans="1:24" s="5" customFormat="1" ht="15.2" customHeight="1" x14ac:dyDescent="0.2">
      <c r="A33" s="39" t="s">
        <v>32</v>
      </c>
      <c r="B33" s="40">
        <v>51811</v>
      </c>
      <c r="C33" s="322"/>
      <c r="D33" s="191"/>
      <c r="E33" s="152"/>
      <c r="F33" s="357"/>
      <c r="G33" s="362"/>
      <c r="H33" s="439"/>
      <c r="I33" s="422"/>
      <c r="J33" s="50"/>
      <c r="K33" s="51"/>
      <c r="L33" s="52"/>
      <c r="M33" s="53"/>
      <c r="N33" s="45"/>
      <c r="O33" s="54"/>
      <c r="P33" s="55"/>
      <c r="Q33" s="118"/>
      <c r="R33" s="136"/>
      <c r="S33" s="125"/>
      <c r="T33" s="131"/>
      <c r="U33" s="143"/>
      <c r="V33" s="48">
        <f t="shared" si="0"/>
        <v>0</v>
      </c>
      <c r="W33" s="49"/>
      <c r="X33" s="20"/>
    </row>
    <row r="34" spans="1:24" s="5" customFormat="1" ht="15.2" customHeight="1" x14ac:dyDescent="0.2">
      <c r="A34" s="39" t="s">
        <v>33</v>
      </c>
      <c r="B34" s="40">
        <v>51821</v>
      </c>
      <c r="C34" s="322">
        <v>315</v>
      </c>
      <c r="D34" s="191"/>
      <c r="E34" s="152"/>
      <c r="F34" s="357">
        <v>400</v>
      </c>
      <c r="G34" s="362">
        <v>400</v>
      </c>
      <c r="H34" s="439">
        <v>3830.4</v>
      </c>
      <c r="I34" s="422">
        <v>2000</v>
      </c>
      <c r="J34" s="50"/>
      <c r="K34" s="51"/>
      <c r="L34" s="52">
        <v>3220</v>
      </c>
      <c r="M34" s="53">
        <v>520.95000000000005</v>
      </c>
      <c r="N34" s="45">
        <v>2102.5</v>
      </c>
      <c r="O34" s="54">
        <v>1215.55</v>
      </c>
      <c r="P34" s="55">
        <v>497.5</v>
      </c>
      <c r="Q34" s="118">
        <v>292.5</v>
      </c>
      <c r="R34" s="136"/>
      <c r="S34" s="125">
        <v>125.95</v>
      </c>
      <c r="T34" s="131"/>
      <c r="U34" s="143"/>
      <c r="V34" s="48">
        <f t="shared" si="0"/>
        <v>7974.95</v>
      </c>
      <c r="W34" s="49" t="s">
        <v>174</v>
      </c>
    </row>
    <row r="35" spans="1:24" s="5" customFormat="1" ht="15.2" customHeight="1" x14ac:dyDescent="0.2">
      <c r="A35" s="39" t="s">
        <v>124</v>
      </c>
      <c r="B35" s="40">
        <v>51822</v>
      </c>
      <c r="C35" s="322">
        <v>500</v>
      </c>
      <c r="D35" s="191">
        <v>178.08</v>
      </c>
      <c r="E35" s="152">
        <v>190.8</v>
      </c>
      <c r="F35" s="357">
        <v>600</v>
      </c>
      <c r="G35" s="362">
        <v>600</v>
      </c>
      <c r="H35" s="439">
        <v>769.24</v>
      </c>
      <c r="I35" s="422">
        <v>650</v>
      </c>
      <c r="J35" s="50">
        <v>3.16</v>
      </c>
      <c r="K35" s="51">
        <v>75.98</v>
      </c>
      <c r="L35" s="52">
        <v>60.43</v>
      </c>
      <c r="M35" s="53">
        <v>61.69</v>
      </c>
      <c r="N35" s="45">
        <v>111.96</v>
      </c>
      <c r="O35" s="54">
        <v>10.46</v>
      </c>
      <c r="P35" s="55">
        <v>65.849999999999994</v>
      </c>
      <c r="Q35" s="118">
        <v>62.35</v>
      </c>
      <c r="R35" s="136">
        <v>65.31</v>
      </c>
      <c r="S35" s="125">
        <v>58.99</v>
      </c>
      <c r="T35" s="131">
        <v>69.09</v>
      </c>
      <c r="U35" s="143">
        <v>116.63</v>
      </c>
      <c r="V35" s="48">
        <f>SUM(J35:U35)</f>
        <v>761.90000000000009</v>
      </c>
      <c r="W35" s="49" t="s">
        <v>213</v>
      </c>
    </row>
    <row r="36" spans="1:24" s="5" customFormat="1" ht="15.2" customHeight="1" x14ac:dyDescent="0.2">
      <c r="A36" s="39" t="s">
        <v>91</v>
      </c>
      <c r="B36" s="40">
        <v>51823</v>
      </c>
      <c r="C36" s="322">
        <v>159</v>
      </c>
      <c r="D36" s="191">
        <v>8.33</v>
      </c>
      <c r="E36" s="152">
        <v>41.67</v>
      </c>
      <c r="F36" s="357">
        <v>50</v>
      </c>
      <c r="G36" s="362">
        <v>50</v>
      </c>
      <c r="H36" s="439">
        <v>41.67</v>
      </c>
      <c r="I36" s="422">
        <v>50</v>
      </c>
      <c r="J36" s="50"/>
      <c r="K36" s="51"/>
      <c r="L36" s="52"/>
      <c r="M36" s="53"/>
      <c r="N36" s="45"/>
      <c r="O36" s="54"/>
      <c r="P36" s="55"/>
      <c r="Q36" s="118"/>
      <c r="R36" s="136"/>
      <c r="S36" s="125">
        <v>41.67</v>
      </c>
      <c r="T36" s="131"/>
      <c r="U36" s="143"/>
      <c r="V36" s="48">
        <f t="shared" ref="V36:V68" si="1">SUM(J36:U36)</f>
        <v>41.67</v>
      </c>
      <c r="W36" s="49"/>
    </row>
    <row r="37" spans="1:24" s="5" customFormat="1" ht="15.2" customHeight="1" x14ac:dyDescent="0.2">
      <c r="A37" s="39" t="s">
        <v>83</v>
      </c>
      <c r="B37" s="63">
        <v>51830</v>
      </c>
      <c r="C37" s="322">
        <v>2</v>
      </c>
      <c r="D37" s="191">
        <v>3</v>
      </c>
      <c r="E37" s="152">
        <v>3</v>
      </c>
      <c r="F37" s="357">
        <v>4</v>
      </c>
      <c r="G37" s="362">
        <v>4</v>
      </c>
      <c r="H37" s="439">
        <v>4</v>
      </c>
      <c r="I37" s="422">
        <v>4</v>
      </c>
      <c r="J37" s="50">
        <v>4</v>
      </c>
      <c r="K37" s="51"/>
      <c r="L37" s="52"/>
      <c r="M37" s="53"/>
      <c r="N37" s="45"/>
      <c r="O37" s="54"/>
      <c r="P37" s="55"/>
      <c r="Q37" s="118"/>
      <c r="R37" s="136"/>
      <c r="S37" s="125"/>
      <c r="T37" s="131"/>
      <c r="U37" s="143"/>
      <c r="V37" s="48">
        <f t="shared" si="1"/>
        <v>4</v>
      </c>
      <c r="W37" s="64"/>
    </row>
    <row r="38" spans="1:24" s="5" customFormat="1" ht="15.2" customHeight="1" x14ac:dyDescent="0.2">
      <c r="A38" s="39" t="s">
        <v>34</v>
      </c>
      <c r="B38" s="40">
        <v>51836</v>
      </c>
      <c r="C38" s="322"/>
      <c r="D38" s="191"/>
      <c r="E38" s="152"/>
      <c r="F38" s="357">
        <v>100</v>
      </c>
      <c r="G38" s="362">
        <v>100</v>
      </c>
      <c r="H38" s="439">
        <v>185.36</v>
      </c>
      <c r="I38" s="422">
        <v>100</v>
      </c>
      <c r="J38" s="50"/>
      <c r="K38" s="51"/>
      <c r="L38" s="52"/>
      <c r="M38" s="53">
        <v>32.64</v>
      </c>
      <c r="N38" s="45"/>
      <c r="O38" s="54">
        <v>38.4</v>
      </c>
      <c r="P38" s="55"/>
      <c r="Q38" s="118"/>
      <c r="R38" s="136"/>
      <c r="S38" s="125">
        <v>7</v>
      </c>
      <c r="T38" s="131"/>
      <c r="U38" s="143">
        <v>670</v>
      </c>
      <c r="V38" s="48">
        <f t="shared" si="1"/>
        <v>748.04</v>
      </c>
      <c r="W38" s="49" t="s">
        <v>207</v>
      </c>
    </row>
    <row r="39" spans="1:24" s="5" customFormat="1" ht="15.2" customHeight="1" x14ac:dyDescent="0.2">
      <c r="A39" s="39" t="s">
        <v>92</v>
      </c>
      <c r="B39" s="40">
        <v>51837</v>
      </c>
      <c r="C39" s="322">
        <v>1970</v>
      </c>
      <c r="D39" s="191"/>
      <c r="E39" s="152"/>
      <c r="F39" s="357"/>
      <c r="G39" s="362"/>
      <c r="H39" s="439">
        <v>1100</v>
      </c>
      <c r="I39" s="422"/>
      <c r="J39" s="50"/>
      <c r="K39" s="51"/>
      <c r="L39" s="52"/>
      <c r="M39" s="53"/>
      <c r="N39" s="45"/>
      <c r="O39" s="54"/>
      <c r="P39" s="55"/>
      <c r="Q39" s="118"/>
      <c r="R39" s="136"/>
      <c r="S39" s="125"/>
      <c r="T39" s="131"/>
      <c r="U39" s="143"/>
      <c r="V39" s="48">
        <f t="shared" si="1"/>
        <v>0</v>
      </c>
      <c r="W39" s="49" t="s">
        <v>171</v>
      </c>
    </row>
    <row r="40" spans="1:24" s="5" customFormat="1" ht="15.2" customHeight="1" x14ac:dyDescent="0.2">
      <c r="A40" s="39" t="s">
        <v>136</v>
      </c>
      <c r="B40" s="40">
        <v>51860</v>
      </c>
      <c r="C40" s="322">
        <v>157054</v>
      </c>
      <c r="D40" s="191">
        <v>445835.04</v>
      </c>
      <c r="E40" s="152">
        <v>475372</v>
      </c>
      <c r="F40" s="357">
        <v>212000</v>
      </c>
      <c r="G40" s="362">
        <v>400000</v>
      </c>
      <c r="H40" s="439">
        <v>261428.83</v>
      </c>
      <c r="I40" s="422">
        <v>357000</v>
      </c>
      <c r="J40" s="50">
        <v>19117.89</v>
      </c>
      <c r="K40" s="51">
        <v>21749.61</v>
      </c>
      <c r="L40" s="52">
        <v>35502.28</v>
      </c>
      <c r="M40" s="53">
        <v>45286.42</v>
      </c>
      <c r="N40" s="45">
        <v>56295.08</v>
      </c>
      <c r="O40" s="54">
        <v>38468.18</v>
      </c>
      <c r="P40" s="55">
        <v>25921.439999999999</v>
      </c>
      <c r="Q40" s="118">
        <v>36410.81</v>
      </c>
      <c r="R40" s="136">
        <v>57126.19</v>
      </c>
      <c r="S40" s="125">
        <v>74433.36</v>
      </c>
      <c r="T40" s="131">
        <v>46331.91</v>
      </c>
      <c r="U40" s="143">
        <v>16855.599999999999</v>
      </c>
      <c r="V40" s="48">
        <f t="shared" si="1"/>
        <v>473498.7699999999</v>
      </c>
      <c r="W40" s="283" t="s">
        <v>172</v>
      </c>
    </row>
    <row r="41" spans="1:24" s="5" customFormat="1" ht="15.2" customHeight="1" x14ac:dyDescent="0.2">
      <c r="A41" s="39" t="s">
        <v>133</v>
      </c>
      <c r="B41" s="40">
        <v>51861</v>
      </c>
      <c r="C41" s="322"/>
      <c r="D41" s="191"/>
      <c r="E41" s="152">
        <v>14886</v>
      </c>
      <c r="F41" s="357"/>
      <c r="G41" s="362"/>
      <c r="H41" s="439"/>
      <c r="I41" s="422"/>
      <c r="J41" s="50"/>
      <c r="K41" s="51"/>
      <c r="L41" s="52"/>
      <c r="M41" s="53"/>
      <c r="N41" s="45"/>
      <c r="O41" s="54"/>
      <c r="P41" s="55"/>
      <c r="Q41" s="118"/>
      <c r="R41" s="136"/>
      <c r="S41" s="125"/>
      <c r="T41" s="131"/>
      <c r="U41" s="143"/>
      <c r="V41" s="48">
        <f t="shared" si="1"/>
        <v>0</v>
      </c>
      <c r="W41" s="49"/>
    </row>
    <row r="42" spans="1:24" s="5" customFormat="1" ht="15.2" customHeight="1" x14ac:dyDescent="0.2">
      <c r="A42" s="39" t="s">
        <v>35</v>
      </c>
      <c r="B42" s="40">
        <v>51862</v>
      </c>
      <c r="C42" s="322"/>
      <c r="D42" s="191"/>
      <c r="E42" s="152"/>
      <c r="F42" s="357">
        <v>300</v>
      </c>
      <c r="G42" s="362">
        <v>300</v>
      </c>
      <c r="H42" s="439">
        <v>1169.79</v>
      </c>
      <c r="I42" s="422">
        <v>300</v>
      </c>
      <c r="J42" s="50"/>
      <c r="K42" s="51"/>
      <c r="L42" s="52">
        <v>139</v>
      </c>
      <c r="M42" s="53"/>
      <c r="N42" s="45"/>
      <c r="O42" s="54">
        <v>1036</v>
      </c>
      <c r="P42" s="55"/>
      <c r="Q42" s="118">
        <v>180</v>
      </c>
      <c r="R42" s="136"/>
      <c r="S42" s="125"/>
      <c r="T42" s="131"/>
      <c r="U42" s="143">
        <v>100</v>
      </c>
      <c r="V42" s="48">
        <f t="shared" si="1"/>
        <v>1455</v>
      </c>
      <c r="W42" s="49"/>
    </row>
    <row r="43" spans="1:24" s="5" customFormat="1" ht="15.2" customHeight="1" x14ac:dyDescent="0.2">
      <c r="A43" s="39" t="s">
        <v>183</v>
      </c>
      <c r="B43" s="40">
        <v>51863</v>
      </c>
      <c r="C43" s="322"/>
      <c r="D43" s="191">
        <v>178338.19</v>
      </c>
      <c r="E43" s="152">
        <v>200092.29</v>
      </c>
      <c r="F43" s="357">
        <v>2568</v>
      </c>
      <c r="G43" s="362">
        <v>2568</v>
      </c>
      <c r="H43" s="439">
        <v>4248</v>
      </c>
      <c r="I43" s="422">
        <v>2568</v>
      </c>
      <c r="J43" s="50">
        <v>2808</v>
      </c>
      <c r="K43" s="51"/>
      <c r="L43" s="52"/>
      <c r="M43" s="53"/>
      <c r="N43" s="45"/>
      <c r="O43" s="54"/>
      <c r="P43" s="55"/>
      <c r="Q43" s="118"/>
      <c r="R43" s="136">
        <v>3057.27</v>
      </c>
      <c r="S43" s="125"/>
      <c r="T43" s="131">
        <v>798</v>
      </c>
      <c r="U43" s="143"/>
      <c r="V43" s="48">
        <f>SUM(J43:U43)</f>
        <v>6663.27</v>
      </c>
      <c r="W43" s="49" t="s">
        <v>96</v>
      </c>
    </row>
    <row r="44" spans="1:24" s="5" customFormat="1" ht="15.2" customHeight="1" x14ac:dyDescent="0.2">
      <c r="A44" s="39" t="s">
        <v>147</v>
      </c>
      <c r="B44" s="40">
        <v>51864</v>
      </c>
      <c r="C44" s="377"/>
      <c r="D44" s="191"/>
      <c r="E44" s="152"/>
      <c r="F44" s="357">
        <v>5000</v>
      </c>
      <c r="G44" s="362">
        <v>5000</v>
      </c>
      <c r="H44" s="439">
        <v>3665</v>
      </c>
      <c r="I44" s="422">
        <v>500</v>
      </c>
      <c r="J44" s="50"/>
      <c r="K44" s="51"/>
      <c r="L44" s="52">
        <v>4.5</v>
      </c>
      <c r="M44" s="53">
        <v>3600</v>
      </c>
      <c r="N44" s="45"/>
      <c r="O44" s="54"/>
      <c r="P44" s="55"/>
      <c r="Q44" s="118">
        <v>1000</v>
      </c>
      <c r="R44" s="136"/>
      <c r="S44" s="125">
        <v>520</v>
      </c>
      <c r="T44" s="131"/>
      <c r="U44" s="143">
        <v>3300</v>
      </c>
      <c r="V44" s="48">
        <f>SUM(J44:U44)</f>
        <v>8424.5</v>
      </c>
      <c r="W44" s="49" t="s">
        <v>208</v>
      </c>
    </row>
    <row r="45" spans="1:24" s="5" customFormat="1" ht="15.2" customHeight="1" thickBot="1" x14ac:dyDescent="0.25">
      <c r="A45" s="388" t="s">
        <v>167</v>
      </c>
      <c r="B45" s="376">
        <v>51865</v>
      </c>
      <c r="C45" s="323"/>
      <c r="D45" s="286"/>
      <c r="E45" s="287"/>
      <c r="F45" s="386"/>
      <c r="G45" s="387"/>
      <c r="H45" s="441">
        <v>34268.339999999997</v>
      </c>
      <c r="I45" s="424">
        <v>120000</v>
      </c>
      <c r="J45" s="288"/>
      <c r="K45" s="289"/>
      <c r="L45" s="290"/>
      <c r="M45" s="291">
        <v>8803.5</v>
      </c>
      <c r="N45" s="292">
        <v>7479</v>
      </c>
      <c r="O45" s="293">
        <v>11362</v>
      </c>
      <c r="P45" s="294">
        <v>8194</v>
      </c>
      <c r="Q45" s="295">
        <v>8224</v>
      </c>
      <c r="R45" s="296">
        <v>450</v>
      </c>
      <c r="S45" s="297"/>
      <c r="T45" s="298">
        <v>2100</v>
      </c>
      <c r="U45" s="299">
        <v>8000</v>
      </c>
      <c r="V45" s="234">
        <f t="shared" ref="V45" si="2">SUM(J45:U45)</f>
        <v>54612.5</v>
      </c>
      <c r="W45" s="49" t="s">
        <v>199</v>
      </c>
    </row>
    <row r="46" spans="1:24" s="5" customFormat="1" ht="15.2" customHeight="1" thickTop="1" x14ac:dyDescent="0.2">
      <c r="A46" s="28" t="s">
        <v>132</v>
      </c>
      <c r="B46" s="29"/>
      <c r="C46" s="324"/>
      <c r="D46" s="194"/>
      <c r="E46" s="175"/>
      <c r="F46" s="359"/>
      <c r="G46" s="371"/>
      <c r="H46" s="442"/>
      <c r="I46" s="425"/>
      <c r="J46" s="176"/>
      <c r="K46" s="177"/>
      <c r="L46" s="178"/>
      <c r="M46" s="179"/>
      <c r="N46" s="180"/>
      <c r="O46" s="181"/>
      <c r="P46" s="182"/>
      <c r="Q46" s="183"/>
      <c r="R46" s="184"/>
      <c r="S46" s="185"/>
      <c r="T46" s="186"/>
      <c r="U46" s="187"/>
      <c r="V46" s="86">
        <f t="shared" si="1"/>
        <v>0</v>
      </c>
      <c r="W46" s="49"/>
    </row>
    <row r="47" spans="1:24" s="5" customFormat="1" ht="15.2" customHeight="1" x14ac:dyDescent="0.2">
      <c r="A47" s="239" t="s">
        <v>137</v>
      </c>
      <c r="B47" s="240">
        <v>521000</v>
      </c>
      <c r="C47" s="323"/>
      <c r="D47" s="304"/>
      <c r="E47" s="166"/>
      <c r="F47" s="360"/>
      <c r="G47" s="366"/>
      <c r="H47" s="443"/>
      <c r="I47" s="426"/>
      <c r="J47" s="306"/>
      <c r="K47" s="307"/>
      <c r="L47" s="308"/>
      <c r="M47" s="167"/>
      <c r="N47" s="34"/>
      <c r="O47" s="168"/>
      <c r="P47" s="169"/>
      <c r="Q47" s="170"/>
      <c r="R47" s="171"/>
      <c r="S47" s="172"/>
      <c r="T47" s="173"/>
      <c r="U47" s="174"/>
      <c r="V47" s="233">
        <f t="shared" si="1"/>
        <v>0</v>
      </c>
      <c r="W47" s="65"/>
      <c r="X47" s="24"/>
    </row>
    <row r="48" spans="1:24" s="5" customFormat="1" ht="15.2" customHeight="1" x14ac:dyDescent="0.2">
      <c r="A48" s="300" t="s">
        <v>149</v>
      </c>
      <c r="B48" s="303">
        <v>52110</v>
      </c>
      <c r="C48" s="322"/>
      <c r="D48" s="305"/>
      <c r="E48" s="166"/>
      <c r="F48" s="360">
        <v>120000</v>
      </c>
      <c r="G48" s="366">
        <v>120000</v>
      </c>
      <c r="H48" s="443">
        <v>132363.88</v>
      </c>
      <c r="I48" s="426">
        <v>120000</v>
      </c>
      <c r="J48" s="306">
        <v>10278.290000000001</v>
      </c>
      <c r="K48" s="307">
        <v>8881.4500000000007</v>
      </c>
      <c r="L48" s="308">
        <v>9820.32</v>
      </c>
      <c r="M48" s="167">
        <v>11987.26</v>
      </c>
      <c r="N48" s="34">
        <v>13905.26</v>
      </c>
      <c r="O48" s="168">
        <v>16241.34</v>
      </c>
      <c r="P48" s="169">
        <v>16539.14</v>
      </c>
      <c r="Q48" s="170">
        <v>16465.23</v>
      </c>
      <c r="R48" s="171">
        <v>13066.94</v>
      </c>
      <c r="S48" s="172">
        <v>12589.85</v>
      </c>
      <c r="T48" s="173">
        <v>13938.89</v>
      </c>
      <c r="U48" s="174">
        <v>12554.39</v>
      </c>
      <c r="V48" s="378">
        <f>SUM(J48:U48)</f>
        <v>156268.35999999999</v>
      </c>
      <c r="W48" s="65"/>
      <c r="X48" s="24"/>
    </row>
    <row r="49" spans="1:25" s="5" customFormat="1" ht="15.2" customHeight="1" x14ac:dyDescent="0.2">
      <c r="A49" s="300" t="s">
        <v>150</v>
      </c>
      <c r="B49" s="303">
        <v>52120</v>
      </c>
      <c r="C49" s="323"/>
      <c r="D49" s="305"/>
      <c r="E49" s="166"/>
      <c r="F49" s="357">
        <v>2200</v>
      </c>
      <c r="G49" s="366">
        <v>2200</v>
      </c>
      <c r="H49" s="443">
        <v>2160</v>
      </c>
      <c r="I49" s="426">
        <v>4320</v>
      </c>
      <c r="J49" s="306">
        <v>360</v>
      </c>
      <c r="K49" s="307">
        <v>360</v>
      </c>
      <c r="L49" s="308">
        <v>360</v>
      </c>
      <c r="M49" s="167">
        <v>360</v>
      </c>
      <c r="N49" s="34">
        <v>360</v>
      </c>
      <c r="O49" s="168">
        <v>360</v>
      </c>
      <c r="P49" s="169">
        <v>360</v>
      </c>
      <c r="Q49" s="170">
        <v>360</v>
      </c>
      <c r="R49" s="171">
        <v>360</v>
      </c>
      <c r="S49" s="172">
        <v>360</v>
      </c>
      <c r="T49" s="173">
        <v>360</v>
      </c>
      <c r="U49" s="174">
        <v>360</v>
      </c>
      <c r="V49" s="378">
        <f t="shared" si="1"/>
        <v>4320</v>
      </c>
      <c r="W49" s="65"/>
      <c r="X49" s="24"/>
    </row>
    <row r="50" spans="1:25" s="5" customFormat="1" ht="15.2" customHeight="1" x14ac:dyDescent="0.2">
      <c r="A50" s="39" t="s">
        <v>129</v>
      </c>
      <c r="B50" s="40">
        <v>52310</v>
      </c>
      <c r="C50" s="325"/>
      <c r="D50" s="191"/>
      <c r="E50" s="152"/>
      <c r="F50" s="357"/>
      <c r="G50" s="362"/>
      <c r="H50" s="439"/>
      <c r="I50" s="422"/>
      <c r="J50" s="50"/>
      <c r="K50" s="51"/>
      <c r="L50" s="52"/>
      <c r="M50" s="53"/>
      <c r="N50" s="45"/>
      <c r="O50" s="54"/>
      <c r="P50" s="55"/>
      <c r="Q50" s="118"/>
      <c r="R50" s="136"/>
      <c r="S50" s="125"/>
      <c r="T50" s="131"/>
      <c r="U50" s="143"/>
      <c r="V50" s="233">
        <f t="shared" si="1"/>
        <v>0</v>
      </c>
      <c r="W50" s="65"/>
      <c r="X50" s="24"/>
    </row>
    <row r="51" spans="1:25" s="5" customFormat="1" ht="15.2" customHeight="1" x14ac:dyDescent="0.2">
      <c r="A51" s="241" t="s">
        <v>135</v>
      </c>
      <c r="B51" s="242">
        <v>524000</v>
      </c>
      <c r="C51" s="325"/>
      <c r="D51" s="191"/>
      <c r="E51" s="152"/>
      <c r="F51" s="357"/>
      <c r="G51" s="362"/>
      <c r="H51" s="439"/>
      <c r="I51" s="422"/>
      <c r="J51" s="50"/>
      <c r="K51" s="51"/>
      <c r="L51" s="52"/>
      <c r="M51" s="53"/>
      <c r="N51" s="45"/>
      <c r="O51" s="54"/>
      <c r="P51" s="55"/>
      <c r="Q51" s="118"/>
      <c r="R51" s="136"/>
      <c r="S51" s="125"/>
      <c r="T51" s="131"/>
      <c r="U51" s="143"/>
      <c r="V51" s="233">
        <f t="shared" si="1"/>
        <v>0</v>
      </c>
      <c r="W51" s="65" t="s">
        <v>146</v>
      </c>
      <c r="X51" s="24"/>
    </row>
    <row r="52" spans="1:25" s="5" customFormat="1" ht="15.2" customHeight="1" x14ac:dyDescent="0.2">
      <c r="A52" s="301" t="s">
        <v>151</v>
      </c>
      <c r="B52" s="302">
        <v>52410</v>
      </c>
      <c r="C52" s="325"/>
      <c r="D52" s="191"/>
      <c r="E52" s="152"/>
      <c r="F52" s="357">
        <v>13000</v>
      </c>
      <c r="G52" s="362">
        <v>13000</v>
      </c>
      <c r="H52" s="439">
        <v>13103.16</v>
      </c>
      <c r="I52" s="422">
        <v>13000</v>
      </c>
      <c r="J52" s="50">
        <v>1041.5999999999999</v>
      </c>
      <c r="K52" s="51">
        <v>902.17</v>
      </c>
      <c r="L52" s="52">
        <v>990.69</v>
      </c>
      <c r="M52" s="53">
        <v>1134.6199999999999</v>
      </c>
      <c r="N52" s="45">
        <v>1182.2</v>
      </c>
      <c r="O52" s="54">
        <v>1467.58</v>
      </c>
      <c r="P52" s="55">
        <v>1549.44</v>
      </c>
      <c r="Q52" s="118">
        <v>1544.65</v>
      </c>
      <c r="R52" s="136">
        <v>1310.42</v>
      </c>
      <c r="S52" s="125">
        <v>1273.77</v>
      </c>
      <c r="T52" s="131">
        <v>1390.99</v>
      </c>
      <c r="U52" s="143">
        <v>1267.42</v>
      </c>
      <c r="V52" s="233">
        <f>SUM(J52:U52)</f>
        <v>15055.55</v>
      </c>
      <c r="W52" s="65"/>
      <c r="X52" s="24"/>
    </row>
    <row r="53" spans="1:25" s="5" customFormat="1" ht="15.2" customHeight="1" x14ac:dyDescent="0.2">
      <c r="A53" s="301" t="s">
        <v>152</v>
      </c>
      <c r="B53" s="302">
        <v>52420</v>
      </c>
      <c r="C53" s="325"/>
      <c r="D53" s="191"/>
      <c r="E53" s="152"/>
      <c r="F53" s="357">
        <v>32000</v>
      </c>
      <c r="G53" s="362">
        <v>32000</v>
      </c>
      <c r="H53" s="439">
        <v>34022.949999999997</v>
      </c>
      <c r="I53" s="422">
        <v>32000</v>
      </c>
      <c r="J53" s="50">
        <v>2696.63</v>
      </c>
      <c r="K53" s="51">
        <v>2344.63</v>
      </c>
      <c r="L53" s="52">
        <v>2581.16</v>
      </c>
      <c r="M53" s="53">
        <v>3126.96</v>
      </c>
      <c r="N53" s="45">
        <v>3610.33</v>
      </c>
      <c r="O53" s="54">
        <v>4199.07</v>
      </c>
      <c r="P53" s="55">
        <v>4123.55</v>
      </c>
      <c r="Q53" s="118">
        <v>4106.99</v>
      </c>
      <c r="R53" s="136">
        <v>3399.21</v>
      </c>
      <c r="S53" s="125">
        <v>3278.97</v>
      </c>
      <c r="T53" s="131">
        <v>3618.99</v>
      </c>
      <c r="U53" s="143">
        <v>3247.29</v>
      </c>
      <c r="V53" s="233">
        <f>SUM(J53:U53)</f>
        <v>40333.78</v>
      </c>
      <c r="W53" s="65"/>
      <c r="X53" s="24"/>
    </row>
    <row r="54" spans="1:25" s="5" customFormat="1" ht="15.2" customHeight="1" x14ac:dyDescent="0.2">
      <c r="A54" s="241" t="s">
        <v>144</v>
      </c>
      <c r="B54" s="242">
        <v>525000</v>
      </c>
      <c r="C54" s="325"/>
      <c r="D54" s="191"/>
      <c r="E54" s="152"/>
      <c r="F54" s="357"/>
      <c r="G54" s="362"/>
      <c r="H54" s="439"/>
      <c r="I54" s="422"/>
      <c r="J54" s="50"/>
      <c r="K54" s="51"/>
      <c r="L54" s="52"/>
      <c r="M54" s="53"/>
      <c r="N54" s="45"/>
      <c r="O54" s="54"/>
      <c r="P54" s="55"/>
      <c r="Q54" s="118"/>
      <c r="R54" s="136"/>
      <c r="S54" s="125"/>
      <c r="T54" s="131"/>
      <c r="U54" s="143"/>
      <c r="V54" s="233">
        <f t="shared" si="1"/>
        <v>0</v>
      </c>
      <c r="W54" s="65"/>
      <c r="X54" s="24"/>
    </row>
    <row r="55" spans="1:25" s="5" customFormat="1" ht="15.2" customHeight="1" x14ac:dyDescent="0.2">
      <c r="A55" s="301" t="s">
        <v>153</v>
      </c>
      <c r="B55" s="311">
        <v>52530</v>
      </c>
      <c r="C55" s="325"/>
      <c r="D55" s="191"/>
      <c r="E55" s="152"/>
      <c r="F55" s="357">
        <v>1400</v>
      </c>
      <c r="G55" s="362">
        <v>1400</v>
      </c>
      <c r="H55" s="439">
        <v>1678.08</v>
      </c>
      <c r="I55" s="422">
        <v>1400</v>
      </c>
      <c r="J55" s="50">
        <v>139.1</v>
      </c>
      <c r="K55" s="51">
        <v>121.56</v>
      </c>
      <c r="L55" s="52">
        <v>131.38999999999999</v>
      </c>
      <c r="M55" s="53">
        <v>138.69</v>
      </c>
      <c r="N55" s="45">
        <v>168.8</v>
      </c>
      <c r="O55" s="54">
        <v>202.52</v>
      </c>
      <c r="P55" s="55">
        <v>206.55</v>
      </c>
      <c r="Q55" s="118">
        <v>194.25</v>
      </c>
      <c r="R55" s="136">
        <v>173.37</v>
      </c>
      <c r="S55" s="125">
        <v>169.38</v>
      </c>
      <c r="T55" s="131">
        <v>219.95</v>
      </c>
      <c r="U55" s="143">
        <v>189.41</v>
      </c>
      <c r="V55" s="233">
        <f t="shared" si="1"/>
        <v>2054.9700000000003</v>
      </c>
      <c r="W55" s="65" t="s">
        <v>170</v>
      </c>
      <c r="X55" s="24"/>
    </row>
    <row r="56" spans="1:25" s="5" customFormat="1" ht="15.2" customHeight="1" x14ac:dyDescent="0.2">
      <c r="A56" s="241" t="s">
        <v>159</v>
      </c>
      <c r="B56" s="242">
        <v>527000</v>
      </c>
      <c r="C56" s="325"/>
      <c r="D56" s="191"/>
      <c r="E56" s="152"/>
      <c r="F56" s="357">
        <v>1000</v>
      </c>
      <c r="G56" s="362">
        <v>1000</v>
      </c>
      <c r="H56" s="439">
        <v>1115.44</v>
      </c>
      <c r="I56" s="422">
        <v>1000</v>
      </c>
      <c r="J56" s="50">
        <v>88.61</v>
      </c>
      <c r="K56" s="51">
        <v>82.39</v>
      </c>
      <c r="L56" s="52">
        <v>88.46</v>
      </c>
      <c r="M56" s="53">
        <v>97.42</v>
      </c>
      <c r="N56" s="45">
        <v>116.32</v>
      </c>
      <c r="O56" s="54">
        <v>134.34</v>
      </c>
      <c r="P56" s="55">
        <v>117.58</v>
      </c>
      <c r="Q56" s="118">
        <v>124.55</v>
      </c>
      <c r="R56" s="136">
        <v>101.58</v>
      </c>
      <c r="S56" s="125">
        <v>111.42</v>
      </c>
      <c r="T56" s="131">
        <v>122.01</v>
      </c>
      <c r="U56" s="143">
        <v>64.14</v>
      </c>
      <c r="V56" s="233">
        <f t="shared" si="1"/>
        <v>1248.8200000000002</v>
      </c>
      <c r="W56" s="65" t="s">
        <v>145</v>
      </c>
      <c r="X56" s="24"/>
    </row>
    <row r="57" spans="1:25" s="5" customFormat="1" ht="15.2" customHeight="1" x14ac:dyDescent="0.2">
      <c r="A57" s="301" t="s">
        <v>130</v>
      </c>
      <c r="B57" s="302">
        <v>52710</v>
      </c>
      <c r="C57" s="325"/>
      <c r="D57" s="191"/>
      <c r="E57" s="152"/>
      <c r="F57" s="357">
        <v>5000</v>
      </c>
      <c r="G57" s="362">
        <v>5000</v>
      </c>
      <c r="H57" s="439">
        <v>5426.4</v>
      </c>
      <c r="I57" s="422">
        <v>6000</v>
      </c>
      <c r="J57" s="50">
        <v>463.65</v>
      </c>
      <c r="K57" s="51">
        <v>677.28</v>
      </c>
      <c r="L57" s="52">
        <v>480.51</v>
      </c>
      <c r="M57" s="53">
        <v>550.76</v>
      </c>
      <c r="N57" s="45">
        <v>818.4</v>
      </c>
      <c r="O57" s="54">
        <v>749.1</v>
      </c>
      <c r="P57" s="55">
        <v>858</v>
      </c>
      <c r="Q57" s="118">
        <v>871.2</v>
      </c>
      <c r="R57" s="136">
        <v>802.56</v>
      </c>
      <c r="S57" s="125">
        <v>980.14</v>
      </c>
      <c r="T57" s="131">
        <v>549.12</v>
      </c>
      <c r="U57" s="143">
        <v>580.79999999999995</v>
      </c>
      <c r="V57" s="233">
        <f t="shared" si="1"/>
        <v>8381.5199999999986</v>
      </c>
      <c r="W57" s="65"/>
      <c r="X57" s="24"/>
    </row>
    <row r="58" spans="1:25" s="5" customFormat="1" ht="15.2" customHeight="1" x14ac:dyDescent="0.2">
      <c r="A58" s="301" t="s">
        <v>36</v>
      </c>
      <c r="B58" s="302">
        <v>52720</v>
      </c>
      <c r="C58" s="325"/>
      <c r="D58" s="191"/>
      <c r="E58" s="152"/>
      <c r="F58" s="357"/>
      <c r="G58" s="362"/>
      <c r="H58" s="439"/>
      <c r="I58" s="422"/>
      <c r="J58" s="50"/>
      <c r="K58" s="51"/>
      <c r="L58" s="52"/>
      <c r="M58" s="53"/>
      <c r="N58" s="45"/>
      <c r="O58" s="54"/>
      <c r="P58" s="55"/>
      <c r="Q58" s="118"/>
      <c r="R58" s="136"/>
      <c r="S58" s="125"/>
      <c r="T58" s="131"/>
      <c r="U58" s="143"/>
      <c r="V58" s="233">
        <f t="shared" si="1"/>
        <v>0</v>
      </c>
      <c r="W58" s="65"/>
      <c r="X58" s="24"/>
    </row>
    <row r="59" spans="1:25" s="5" customFormat="1" ht="15.2" customHeight="1" x14ac:dyDescent="0.2">
      <c r="A59" s="301" t="s">
        <v>131</v>
      </c>
      <c r="B59" s="302">
        <v>52730</v>
      </c>
      <c r="C59" s="325"/>
      <c r="D59" s="191"/>
      <c r="E59" s="152"/>
      <c r="F59" s="357"/>
      <c r="G59" s="362"/>
      <c r="H59" s="439"/>
      <c r="I59" s="422"/>
      <c r="J59" s="50"/>
      <c r="K59" s="51"/>
      <c r="L59" s="52"/>
      <c r="M59" s="53"/>
      <c r="N59" s="45"/>
      <c r="O59" s="54"/>
      <c r="P59" s="55"/>
      <c r="Q59" s="118"/>
      <c r="R59" s="136"/>
      <c r="S59" s="125"/>
      <c r="T59" s="131"/>
      <c r="U59" s="143"/>
      <c r="V59" s="233">
        <f t="shared" si="1"/>
        <v>0</v>
      </c>
      <c r="W59" s="65"/>
      <c r="X59" s="24"/>
    </row>
    <row r="60" spans="1:25" s="5" customFormat="1" ht="15.2" customHeight="1" x14ac:dyDescent="0.2">
      <c r="A60" s="241" t="s">
        <v>143</v>
      </c>
      <c r="B60" s="242">
        <v>528000</v>
      </c>
      <c r="C60" s="325"/>
      <c r="D60" s="191"/>
      <c r="E60" s="152"/>
      <c r="F60" s="357"/>
      <c r="G60" s="362"/>
      <c r="H60" s="439"/>
      <c r="I60" s="422"/>
      <c r="J60" s="50"/>
      <c r="K60" s="51"/>
      <c r="L60" s="52"/>
      <c r="M60" s="53"/>
      <c r="N60" s="45"/>
      <c r="O60" s="54"/>
      <c r="P60" s="55"/>
      <c r="Q60" s="118"/>
      <c r="R60" s="136"/>
      <c r="S60" s="125"/>
      <c r="T60" s="131"/>
      <c r="U60" s="143"/>
      <c r="V60" s="233">
        <f t="shared" si="1"/>
        <v>0</v>
      </c>
      <c r="W60" s="65" t="s">
        <v>142</v>
      </c>
      <c r="X60" s="24"/>
    </row>
    <row r="61" spans="1:25" s="5" customFormat="1" ht="15.2" customHeight="1" x14ac:dyDescent="0.2">
      <c r="A61" s="301" t="s">
        <v>154</v>
      </c>
      <c r="B61" s="302">
        <v>52810</v>
      </c>
      <c r="C61" s="325"/>
      <c r="D61" s="191"/>
      <c r="E61" s="152"/>
      <c r="F61" s="357">
        <v>770</v>
      </c>
      <c r="G61" s="362">
        <v>770</v>
      </c>
      <c r="H61" s="439">
        <v>768</v>
      </c>
      <c r="I61" s="422">
        <v>770</v>
      </c>
      <c r="J61" s="50">
        <v>64</v>
      </c>
      <c r="K61" s="51">
        <v>64</v>
      </c>
      <c r="L61" s="52">
        <v>64</v>
      </c>
      <c r="M61" s="53">
        <v>64</v>
      </c>
      <c r="N61" s="45">
        <v>64</v>
      </c>
      <c r="O61" s="54">
        <v>64</v>
      </c>
      <c r="P61" s="55">
        <v>64</v>
      </c>
      <c r="Q61" s="118">
        <v>64</v>
      </c>
      <c r="R61" s="136">
        <v>64</v>
      </c>
      <c r="S61" s="125">
        <v>64</v>
      </c>
      <c r="T61" s="131">
        <v>64</v>
      </c>
      <c r="U61" s="143">
        <v>64</v>
      </c>
      <c r="V61" s="233">
        <f t="shared" si="1"/>
        <v>768</v>
      </c>
      <c r="W61" s="65" t="s">
        <v>142</v>
      </c>
      <c r="X61" s="24"/>
    </row>
    <row r="62" spans="1:25" s="5" customFormat="1" ht="15.2" customHeight="1" x14ac:dyDescent="0.2">
      <c r="A62" s="39" t="s">
        <v>37</v>
      </c>
      <c r="B62" s="40">
        <v>53110</v>
      </c>
      <c r="C62" s="322">
        <v>355</v>
      </c>
      <c r="D62" s="191"/>
      <c r="E62" s="152"/>
      <c r="F62" s="357"/>
      <c r="G62" s="362"/>
      <c r="H62" s="439"/>
      <c r="I62" s="422"/>
      <c r="J62" s="50"/>
      <c r="K62" s="51"/>
      <c r="L62" s="52"/>
      <c r="M62" s="53"/>
      <c r="N62" s="45"/>
      <c r="O62" s="54"/>
      <c r="P62" s="55"/>
      <c r="Q62" s="118"/>
      <c r="R62" s="136"/>
      <c r="S62" s="125"/>
      <c r="T62" s="131"/>
      <c r="U62" s="143"/>
      <c r="V62" s="234">
        <f t="shared" si="1"/>
        <v>0</v>
      </c>
      <c r="W62" s="65"/>
    </row>
    <row r="63" spans="1:25" s="5" customFormat="1" ht="15.2" customHeight="1" x14ac:dyDescent="0.2">
      <c r="A63" s="39" t="s">
        <v>125</v>
      </c>
      <c r="B63" s="63">
        <v>53810</v>
      </c>
      <c r="C63" s="322">
        <v>1065</v>
      </c>
      <c r="D63" s="191">
        <v>53.83</v>
      </c>
      <c r="E63" s="152">
        <v>791.08</v>
      </c>
      <c r="F63" s="357">
        <v>1000</v>
      </c>
      <c r="G63" s="362">
        <v>1000</v>
      </c>
      <c r="H63" s="439">
        <v>892.44</v>
      </c>
      <c r="I63" s="422">
        <v>1000</v>
      </c>
      <c r="J63" s="50">
        <v>652</v>
      </c>
      <c r="K63" s="51">
        <v>214.76</v>
      </c>
      <c r="L63" s="52">
        <v>100</v>
      </c>
      <c r="M63" s="53"/>
      <c r="N63" s="45">
        <v>65</v>
      </c>
      <c r="O63" s="54"/>
      <c r="P63" s="55"/>
      <c r="Q63" s="118"/>
      <c r="R63" s="136"/>
      <c r="S63" s="125">
        <v>6.75</v>
      </c>
      <c r="T63" s="131"/>
      <c r="U63" s="143"/>
      <c r="V63" s="48">
        <f t="shared" si="1"/>
        <v>1038.51</v>
      </c>
      <c r="W63" s="65" t="s">
        <v>210</v>
      </c>
    </row>
    <row r="64" spans="1:25" s="26" customFormat="1" ht="15.2" customHeight="1" x14ac:dyDescent="0.2">
      <c r="A64" s="39" t="s">
        <v>71</v>
      </c>
      <c r="B64" s="162">
        <v>53820</v>
      </c>
      <c r="C64" s="326"/>
      <c r="D64" s="195">
        <v>258.5</v>
      </c>
      <c r="E64" s="215">
        <v>88.5</v>
      </c>
      <c r="F64" s="361"/>
      <c r="G64" s="372"/>
      <c r="H64" s="444"/>
      <c r="I64" s="427"/>
      <c r="J64" s="66"/>
      <c r="K64" s="67"/>
      <c r="L64" s="317"/>
      <c r="M64" s="69"/>
      <c r="N64" s="315"/>
      <c r="O64" s="71"/>
      <c r="P64" s="72"/>
      <c r="Q64" s="121"/>
      <c r="R64" s="138"/>
      <c r="S64" s="127"/>
      <c r="T64" s="316"/>
      <c r="U64" s="216"/>
      <c r="V64" s="73">
        <f t="shared" si="1"/>
        <v>0</v>
      </c>
      <c r="W64" s="74"/>
      <c r="X64" s="25"/>
      <c r="Y64" s="25"/>
    </row>
    <row r="65" spans="1:25" s="26" customFormat="1" ht="15.2" customHeight="1" x14ac:dyDescent="0.2">
      <c r="A65" s="39" t="s">
        <v>156</v>
      </c>
      <c r="B65" s="162">
        <v>53830</v>
      </c>
      <c r="C65" s="326"/>
      <c r="D65" s="195"/>
      <c r="E65" s="215"/>
      <c r="F65" s="389">
        <v>100</v>
      </c>
      <c r="G65" s="390">
        <v>100</v>
      </c>
      <c r="H65" s="445">
        <v>222.96</v>
      </c>
      <c r="I65" s="428">
        <v>200</v>
      </c>
      <c r="J65" s="314">
        <v>222.96</v>
      </c>
      <c r="K65" s="67"/>
      <c r="L65" s="68"/>
      <c r="M65" s="69"/>
      <c r="N65" s="70"/>
      <c r="O65" s="71"/>
      <c r="P65" s="72"/>
      <c r="Q65" s="121"/>
      <c r="R65" s="138"/>
      <c r="S65" s="127"/>
      <c r="T65" s="163"/>
      <c r="U65" s="216"/>
      <c r="V65" s="73">
        <f t="shared" si="1"/>
        <v>222.96</v>
      </c>
      <c r="W65" s="74"/>
      <c r="X65" s="25"/>
      <c r="Y65" s="25"/>
    </row>
    <row r="66" spans="1:25" s="5" customFormat="1" ht="15.2" customHeight="1" x14ac:dyDescent="0.2">
      <c r="A66" s="39" t="s">
        <v>38</v>
      </c>
      <c r="B66" s="40">
        <v>54312</v>
      </c>
      <c r="C66" s="322"/>
      <c r="D66" s="191"/>
      <c r="E66" s="152"/>
      <c r="F66" s="357"/>
      <c r="G66" s="362"/>
      <c r="H66" s="439"/>
      <c r="I66" s="422"/>
      <c r="J66" s="50"/>
      <c r="K66" s="51">
        <v>200</v>
      </c>
      <c r="L66" s="52"/>
      <c r="M66" s="53"/>
      <c r="N66" s="45"/>
      <c r="O66" s="54"/>
      <c r="P66" s="55"/>
      <c r="Q66" s="118"/>
      <c r="R66" s="136"/>
      <c r="S66" s="125"/>
      <c r="T66" s="131"/>
      <c r="U66" s="143"/>
      <c r="V66" s="48">
        <f t="shared" si="1"/>
        <v>200</v>
      </c>
      <c r="W66" s="65"/>
    </row>
    <row r="67" spans="1:25" s="5" customFormat="1" ht="15.2" customHeight="1" x14ac:dyDescent="0.2">
      <c r="A67" s="39" t="s">
        <v>39</v>
      </c>
      <c r="B67" s="40">
        <v>54610</v>
      </c>
      <c r="C67" s="322"/>
      <c r="D67" s="191"/>
      <c r="E67" s="152"/>
      <c r="F67" s="357"/>
      <c r="G67" s="362"/>
      <c r="H67" s="439"/>
      <c r="I67" s="422"/>
      <c r="J67" s="50"/>
      <c r="K67" s="51"/>
      <c r="L67" s="52"/>
      <c r="M67" s="53"/>
      <c r="N67" s="45"/>
      <c r="O67" s="54"/>
      <c r="P67" s="55"/>
      <c r="Q67" s="118"/>
      <c r="R67" s="136"/>
      <c r="S67" s="125"/>
      <c r="T67" s="131"/>
      <c r="U67" s="143"/>
      <c r="V67" s="48">
        <f t="shared" si="1"/>
        <v>0</v>
      </c>
      <c r="W67" s="65"/>
    </row>
    <row r="68" spans="1:25" s="5" customFormat="1" ht="15.2" customHeight="1" x14ac:dyDescent="0.2">
      <c r="A68" s="39" t="s">
        <v>40</v>
      </c>
      <c r="B68" s="40">
        <v>54510</v>
      </c>
      <c r="C68" s="322">
        <v>1000</v>
      </c>
      <c r="D68" s="191"/>
      <c r="E68" s="152">
        <v>100</v>
      </c>
      <c r="F68" s="357"/>
      <c r="G68" s="362"/>
      <c r="H68" s="439">
        <v>100</v>
      </c>
      <c r="I68" s="422"/>
      <c r="J68" s="50"/>
      <c r="K68" s="51"/>
      <c r="L68" s="52"/>
      <c r="M68" s="53"/>
      <c r="N68" s="45"/>
      <c r="O68" s="54"/>
      <c r="P68" s="55"/>
      <c r="Q68" s="118"/>
      <c r="R68" s="136"/>
      <c r="S68" s="125"/>
      <c r="T68" s="131"/>
      <c r="U68" s="143"/>
      <c r="V68" s="48">
        <f t="shared" si="1"/>
        <v>0</v>
      </c>
      <c r="W68" s="65"/>
    </row>
    <row r="69" spans="1:25" s="5" customFormat="1" ht="15.2" customHeight="1" x14ac:dyDescent="0.2">
      <c r="A69" s="75" t="s">
        <v>86</v>
      </c>
      <c r="B69" s="76">
        <v>54511</v>
      </c>
      <c r="C69" s="322"/>
      <c r="D69" s="191"/>
      <c r="E69" s="152"/>
      <c r="F69" s="357"/>
      <c r="G69" s="362"/>
      <c r="H69" s="439"/>
      <c r="I69" s="422"/>
      <c r="J69" s="50"/>
      <c r="K69" s="51"/>
      <c r="L69" s="52"/>
      <c r="M69" s="53"/>
      <c r="N69" s="45"/>
      <c r="O69" s="54"/>
      <c r="P69" s="55"/>
      <c r="Q69" s="118"/>
      <c r="R69" s="136"/>
      <c r="S69" s="125"/>
      <c r="T69" s="131"/>
      <c r="U69" s="143"/>
      <c r="V69" s="48">
        <f t="shared" ref="V69:V92" si="3">SUM(J69:U69)</f>
        <v>0</v>
      </c>
      <c r="W69" s="65"/>
    </row>
    <row r="70" spans="1:25" s="5" customFormat="1" ht="15.2" customHeight="1" x14ac:dyDescent="0.2">
      <c r="A70" s="75" t="s">
        <v>202</v>
      </c>
      <c r="B70" s="76">
        <v>54870</v>
      </c>
      <c r="C70" s="322"/>
      <c r="D70" s="191"/>
      <c r="E70" s="152"/>
      <c r="F70" s="357"/>
      <c r="G70" s="362"/>
      <c r="H70" s="439"/>
      <c r="I70" s="422"/>
      <c r="J70" s="50"/>
      <c r="K70" s="51"/>
      <c r="L70" s="52"/>
      <c r="M70" s="53"/>
      <c r="N70" s="45"/>
      <c r="O70" s="54"/>
      <c r="P70" s="55">
        <v>7.0000000000000007E-2</v>
      </c>
      <c r="Q70" s="118">
        <v>0.05</v>
      </c>
      <c r="R70" s="136">
        <v>0.05</v>
      </c>
      <c r="S70" s="125">
        <v>0.04</v>
      </c>
      <c r="T70" s="131">
        <v>7.0000000000000007E-2</v>
      </c>
      <c r="U70" s="143">
        <v>0.1</v>
      </c>
      <c r="V70" s="48">
        <f t="shared" si="3"/>
        <v>0.38</v>
      </c>
      <c r="W70" s="65"/>
    </row>
    <row r="71" spans="1:25" s="5" customFormat="1" ht="15.2" customHeight="1" x14ac:dyDescent="0.2">
      <c r="A71" s="75" t="s">
        <v>118</v>
      </c>
      <c r="B71" s="76">
        <v>54810</v>
      </c>
      <c r="C71" s="322"/>
      <c r="D71" s="191">
        <v>12000</v>
      </c>
      <c r="E71" s="152">
        <v>55000</v>
      </c>
      <c r="F71" s="357">
        <v>-80000</v>
      </c>
      <c r="G71" s="362"/>
      <c r="H71" s="439">
        <v>288000</v>
      </c>
      <c r="I71" s="422"/>
      <c r="J71" s="50"/>
      <c r="K71" s="51"/>
      <c r="L71" s="52"/>
      <c r="M71" s="53"/>
      <c r="N71" s="45"/>
      <c r="O71" s="54">
        <v>300000</v>
      </c>
      <c r="P71" s="55"/>
      <c r="Q71" s="118"/>
      <c r="R71" s="136">
        <v>300000</v>
      </c>
      <c r="S71" s="125"/>
      <c r="T71" s="131"/>
      <c r="U71" s="143">
        <v>394000</v>
      </c>
      <c r="V71" s="48">
        <f t="shared" si="3"/>
        <v>994000</v>
      </c>
      <c r="W71" s="65" t="s">
        <v>168</v>
      </c>
    </row>
    <row r="72" spans="1:25" s="5" customFormat="1" ht="15.2" customHeight="1" x14ac:dyDescent="0.2">
      <c r="A72" s="39" t="s">
        <v>41</v>
      </c>
      <c r="B72" s="40">
        <v>54812</v>
      </c>
      <c r="C72" s="322"/>
      <c r="D72" s="192"/>
      <c r="E72" s="153"/>
      <c r="F72" s="358"/>
      <c r="G72" s="363"/>
      <c r="H72" s="440"/>
      <c r="I72" s="423"/>
      <c r="J72" s="56"/>
      <c r="K72" s="57"/>
      <c r="L72" s="58"/>
      <c r="M72" s="59"/>
      <c r="N72" s="60"/>
      <c r="O72" s="61"/>
      <c r="P72" s="62"/>
      <c r="Q72" s="120"/>
      <c r="R72" s="137"/>
      <c r="S72" s="126"/>
      <c r="T72" s="132"/>
      <c r="U72" s="143"/>
      <c r="V72" s="48">
        <f t="shared" si="3"/>
        <v>0</v>
      </c>
      <c r="W72" s="77"/>
    </row>
    <row r="73" spans="1:25" s="5" customFormat="1" ht="15.2" customHeight="1" x14ac:dyDescent="0.2">
      <c r="A73" s="39" t="s">
        <v>42</v>
      </c>
      <c r="B73" s="40">
        <v>54813</v>
      </c>
      <c r="C73" s="322"/>
      <c r="D73" s="191"/>
      <c r="E73" s="152"/>
      <c r="F73" s="357"/>
      <c r="G73" s="362"/>
      <c r="H73" s="439"/>
      <c r="I73" s="422"/>
      <c r="J73" s="50"/>
      <c r="K73" s="51"/>
      <c r="L73" s="52"/>
      <c r="M73" s="53"/>
      <c r="N73" s="45"/>
      <c r="O73" s="54"/>
      <c r="P73" s="55"/>
      <c r="Q73" s="118"/>
      <c r="R73" s="136"/>
      <c r="S73" s="125"/>
      <c r="T73" s="131"/>
      <c r="U73" s="143"/>
      <c r="V73" s="48">
        <f t="shared" si="3"/>
        <v>0</v>
      </c>
      <c r="W73" s="65"/>
    </row>
    <row r="74" spans="1:25" s="5" customFormat="1" ht="15.2" customHeight="1" x14ac:dyDescent="0.2">
      <c r="A74" s="39" t="s">
        <v>43</v>
      </c>
      <c r="B74" s="40">
        <v>54910</v>
      </c>
      <c r="C74" s="322"/>
      <c r="D74" s="191"/>
      <c r="E74" s="152"/>
      <c r="F74" s="357"/>
      <c r="G74" s="362"/>
      <c r="H74" s="439"/>
      <c r="I74" s="422"/>
      <c r="J74" s="50"/>
      <c r="K74" s="51"/>
      <c r="L74" s="52"/>
      <c r="M74" s="53"/>
      <c r="N74" s="45"/>
      <c r="O74" s="54"/>
      <c r="P74" s="55"/>
      <c r="Q74" s="118"/>
      <c r="R74" s="136"/>
      <c r="S74" s="125"/>
      <c r="T74" s="131"/>
      <c r="U74" s="143"/>
      <c r="V74" s="48">
        <f t="shared" si="3"/>
        <v>0</v>
      </c>
      <c r="W74" s="65"/>
    </row>
    <row r="75" spans="1:25" s="5" customFormat="1" ht="15.2" customHeight="1" x14ac:dyDescent="0.2">
      <c r="A75" s="39" t="s">
        <v>44</v>
      </c>
      <c r="B75" s="40">
        <v>54814</v>
      </c>
      <c r="C75" s="322"/>
      <c r="D75" s="191"/>
      <c r="E75" s="152"/>
      <c r="F75" s="357"/>
      <c r="G75" s="362"/>
      <c r="H75" s="439"/>
      <c r="I75" s="422"/>
      <c r="J75" s="50"/>
      <c r="K75" s="51"/>
      <c r="L75" s="52"/>
      <c r="M75" s="53"/>
      <c r="N75" s="45"/>
      <c r="O75" s="54"/>
      <c r="P75" s="55"/>
      <c r="Q75" s="118"/>
      <c r="R75" s="136"/>
      <c r="S75" s="125"/>
      <c r="T75" s="131"/>
      <c r="U75" s="143"/>
      <c r="V75" s="48">
        <f t="shared" si="3"/>
        <v>0</v>
      </c>
      <c r="W75" s="49"/>
    </row>
    <row r="76" spans="1:25" s="5" customFormat="1" ht="15.2" customHeight="1" x14ac:dyDescent="0.2">
      <c r="A76" s="39" t="s">
        <v>155</v>
      </c>
      <c r="B76" s="40">
        <v>55111</v>
      </c>
      <c r="C76" s="322">
        <v>8278</v>
      </c>
      <c r="D76" s="191"/>
      <c r="E76" s="152"/>
      <c r="F76" s="357">
        <v>12000</v>
      </c>
      <c r="G76" s="362">
        <v>12000</v>
      </c>
      <c r="H76" s="439">
        <v>11979.29</v>
      </c>
      <c r="I76" s="422">
        <v>6600</v>
      </c>
      <c r="J76" s="50">
        <v>998.28</v>
      </c>
      <c r="K76" s="51">
        <v>997.78</v>
      </c>
      <c r="L76" s="52">
        <v>461.03</v>
      </c>
      <c r="M76" s="53">
        <v>461.03</v>
      </c>
      <c r="N76" s="45">
        <v>461.03</v>
      </c>
      <c r="O76" s="54">
        <v>848.62</v>
      </c>
      <c r="P76" s="55">
        <v>848.62</v>
      </c>
      <c r="Q76" s="118">
        <v>848.62</v>
      </c>
      <c r="R76" s="136">
        <v>848.62</v>
      </c>
      <c r="S76" s="125">
        <v>848.62</v>
      </c>
      <c r="T76" s="131">
        <v>848.62</v>
      </c>
      <c r="U76" s="143">
        <v>848.55</v>
      </c>
      <c r="V76" s="48">
        <f t="shared" si="3"/>
        <v>9319.4199999999983</v>
      </c>
      <c r="W76" s="49" t="s">
        <v>45</v>
      </c>
    </row>
    <row r="77" spans="1:25" s="5" customFormat="1" ht="15.2" customHeight="1" x14ac:dyDescent="0.2">
      <c r="A77" s="39" t="s">
        <v>46</v>
      </c>
      <c r="B77" s="63" t="s">
        <v>47</v>
      </c>
      <c r="C77" s="322">
        <v>62796</v>
      </c>
      <c r="D77" s="191"/>
      <c r="E77" s="152"/>
      <c r="F77" s="357"/>
      <c r="G77" s="362"/>
      <c r="H77" s="439"/>
      <c r="I77" s="422"/>
      <c r="J77" s="50"/>
      <c r="K77" s="51"/>
      <c r="L77" s="52"/>
      <c r="M77" s="53"/>
      <c r="N77" s="45"/>
      <c r="O77" s="54"/>
      <c r="P77" s="55"/>
      <c r="Q77" s="118"/>
      <c r="R77" s="136"/>
      <c r="S77" s="125"/>
      <c r="T77" s="131"/>
      <c r="U77" s="143"/>
      <c r="V77" s="48">
        <f t="shared" si="3"/>
        <v>0</v>
      </c>
      <c r="W77" s="49" t="s">
        <v>48</v>
      </c>
    </row>
    <row r="78" spans="1:25" s="5" customFormat="1" ht="15.2" customHeight="1" x14ac:dyDescent="0.2">
      <c r="A78" s="39" t="s">
        <v>186</v>
      </c>
      <c r="B78" s="63">
        <v>55103</v>
      </c>
      <c r="C78" s="322"/>
      <c r="D78" s="191"/>
      <c r="E78" s="152"/>
      <c r="F78" s="357"/>
      <c r="G78" s="362"/>
      <c r="H78" s="439">
        <v>2881.83</v>
      </c>
      <c r="I78" s="422">
        <v>11527</v>
      </c>
      <c r="J78" s="50">
        <v>960.61</v>
      </c>
      <c r="K78" s="51">
        <v>960.61</v>
      </c>
      <c r="L78" s="52">
        <v>960.61</v>
      </c>
      <c r="M78" s="53">
        <v>960.61</v>
      </c>
      <c r="N78" s="45">
        <v>960.61</v>
      </c>
      <c r="O78" s="54">
        <v>960.61</v>
      </c>
      <c r="P78" s="55">
        <v>960.61</v>
      </c>
      <c r="Q78" s="118">
        <v>960.61</v>
      </c>
      <c r="R78" s="136">
        <v>960.61</v>
      </c>
      <c r="S78" s="125">
        <v>960.61</v>
      </c>
      <c r="T78" s="131">
        <v>960.61</v>
      </c>
      <c r="U78" s="143">
        <v>960.57</v>
      </c>
      <c r="V78" s="48">
        <f t="shared" si="3"/>
        <v>11527.28</v>
      </c>
      <c r="W78" s="49"/>
    </row>
    <row r="79" spans="1:25" s="5" customFormat="1" ht="15.2" customHeight="1" x14ac:dyDescent="0.2">
      <c r="A79" s="39" t="s">
        <v>179</v>
      </c>
      <c r="B79" s="63">
        <v>55108</v>
      </c>
      <c r="C79" s="322"/>
      <c r="D79" s="191"/>
      <c r="E79" s="152"/>
      <c r="F79" s="357"/>
      <c r="G79" s="362"/>
      <c r="H79" s="439">
        <v>7494.49</v>
      </c>
      <c r="I79" s="422">
        <v>7494</v>
      </c>
      <c r="J79" s="50">
        <v>624.54999999999995</v>
      </c>
      <c r="K79" s="51">
        <v>624.54999999999995</v>
      </c>
      <c r="L79" s="52">
        <v>624.54999999999995</v>
      </c>
      <c r="M79" s="53">
        <v>624.54999999999995</v>
      </c>
      <c r="N79" s="45">
        <v>624.54999999999995</v>
      </c>
      <c r="O79" s="54">
        <v>624.54999999999995</v>
      </c>
      <c r="P79" s="55">
        <v>624.54999999999995</v>
      </c>
      <c r="Q79" s="118">
        <v>624.54999999999995</v>
      </c>
      <c r="R79" s="136">
        <v>624.54999999999995</v>
      </c>
      <c r="S79" s="125">
        <v>624.54999999999995</v>
      </c>
      <c r="T79" s="131">
        <v>624.54999999999995</v>
      </c>
      <c r="U79" s="143">
        <v>624.44000000000005</v>
      </c>
      <c r="V79" s="48">
        <f t="shared" si="3"/>
        <v>7494.4900000000016</v>
      </c>
      <c r="W79" s="49"/>
    </row>
    <row r="80" spans="1:25" s="5" customFormat="1" ht="15.2" customHeight="1" x14ac:dyDescent="0.2">
      <c r="A80" s="39" t="s">
        <v>180</v>
      </c>
      <c r="B80" s="63">
        <v>55109</v>
      </c>
      <c r="C80" s="322"/>
      <c r="D80" s="191"/>
      <c r="E80" s="152"/>
      <c r="F80" s="357"/>
      <c r="G80" s="362"/>
      <c r="H80" s="439">
        <v>2575.5100000000002</v>
      </c>
      <c r="I80" s="422">
        <v>2575</v>
      </c>
      <c r="J80" s="50">
        <v>214.63</v>
      </c>
      <c r="K80" s="51">
        <v>214.63</v>
      </c>
      <c r="L80" s="52">
        <v>214.63</v>
      </c>
      <c r="M80" s="53">
        <v>214.63</v>
      </c>
      <c r="N80" s="45">
        <v>214.63</v>
      </c>
      <c r="O80" s="54">
        <v>214.63</v>
      </c>
      <c r="P80" s="55">
        <v>214.63</v>
      </c>
      <c r="Q80" s="118">
        <v>214.63</v>
      </c>
      <c r="R80" s="136">
        <v>214.63</v>
      </c>
      <c r="S80" s="125">
        <v>214.63</v>
      </c>
      <c r="T80" s="131">
        <v>214.63</v>
      </c>
      <c r="U80" s="143">
        <v>214.58</v>
      </c>
      <c r="V80" s="48">
        <f t="shared" si="3"/>
        <v>2575.5100000000007</v>
      </c>
      <c r="W80" s="49"/>
    </row>
    <row r="81" spans="1:29" s="5" customFormat="1" ht="15.2" customHeight="1" x14ac:dyDescent="0.2">
      <c r="A81" s="39" t="s">
        <v>79</v>
      </c>
      <c r="B81" s="63">
        <v>56210</v>
      </c>
      <c r="C81" s="322"/>
      <c r="D81" s="191"/>
      <c r="E81" s="152"/>
      <c r="F81" s="357"/>
      <c r="G81" s="362"/>
      <c r="H81" s="439">
        <v>0.02</v>
      </c>
      <c r="I81" s="422"/>
      <c r="J81" s="50">
        <v>0.01</v>
      </c>
      <c r="K81" s="51"/>
      <c r="L81" s="52"/>
      <c r="M81" s="53"/>
      <c r="N81" s="45"/>
      <c r="O81" s="54"/>
      <c r="P81" s="55"/>
      <c r="Q81" s="118"/>
      <c r="R81" s="136"/>
      <c r="S81" s="125"/>
      <c r="T81" s="131"/>
      <c r="U81" s="143"/>
      <c r="V81" s="48">
        <f t="shared" si="3"/>
        <v>0.01</v>
      </c>
      <c r="W81" s="49"/>
    </row>
    <row r="82" spans="1:29" s="5" customFormat="1" ht="15.2" customHeight="1" x14ac:dyDescent="0.2">
      <c r="A82" s="39" t="s">
        <v>49</v>
      </c>
      <c r="B82" s="40">
        <v>56211</v>
      </c>
      <c r="C82" s="322"/>
      <c r="D82" s="191"/>
      <c r="E82" s="152"/>
      <c r="F82" s="357"/>
      <c r="G82" s="362"/>
      <c r="H82" s="439"/>
      <c r="I82" s="422"/>
      <c r="J82" s="50"/>
      <c r="K82" s="51"/>
      <c r="L82" s="52"/>
      <c r="M82" s="53"/>
      <c r="N82" s="45"/>
      <c r="O82" s="54"/>
      <c r="P82" s="55"/>
      <c r="Q82" s="118"/>
      <c r="R82" s="136"/>
      <c r="S82" s="125"/>
      <c r="T82" s="131"/>
      <c r="U82" s="143"/>
      <c r="V82" s="48">
        <f t="shared" si="3"/>
        <v>0</v>
      </c>
      <c r="W82" s="49"/>
    </row>
    <row r="83" spans="1:29" s="5" customFormat="1" ht="15.2" customHeight="1" x14ac:dyDescent="0.2">
      <c r="A83" s="39" t="s">
        <v>205</v>
      </c>
      <c r="B83" s="40">
        <v>563000</v>
      </c>
      <c r="C83" s="322"/>
      <c r="D83" s="191"/>
      <c r="E83" s="152"/>
      <c r="F83" s="357"/>
      <c r="G83" s="362"/>
      <c r="H83" s="439"/>
      <c r="I83" s="422"/>
      <c r="J83" s="50"/>
      <c r="K83" s="51"/>
      <c r="L83" s="52"/>
      <c r="M83" s="53"/>
      <c r="N83" s="45"/>
      <c r="O83" s="54"/>
      <c r="P83" s="55"/>
      <c r="Q83" s="118"/>
      <c r="R83" s="136"/>
      <c r="S83" s="125"/>
      <c r="T83" s="131"/>
      <c r="U83" s="143">
        <v>3.98</v>
      </c>
      <c r="V83" s="48">
        <f t="shared" si="3"/>
        <v>3.98</v>
      </c>
      <c r="W83" s="49"/>
    </row>
    <row r="84" spans="1:29" s="5" customFormat="1" ht="15.2" customHeight="1" x14ac:dyDescent="0.2">
      <c r="A84" s="39" t="s">
        <v>163</v>
      </c>
      <c r="B84" s="40">
        <v>568000</v>
      </c>
      <c r="C84" s="322"/>
      <c r="D84" s="191"/>
      <c r="E84" s="152"/>
      <c r="F84" s="357"/>
      <c r="G84" s="362"/>
      <c r="H84" s="439">
        <v>265694.27</v>
      </c>
      <c r="I84" s="422"/>
      <c r="J84" s="50"/>
      <c r="K84" s="51"/>
      <c r="L84" s="52"/>
      <c r="M84" s="53"/>
      <c r="N84" s="45"/>
      <c r="O84" s="54"/>
      <c r="P84" s="55"/>
      <c r="Q84" s="118"/>
      <c r="R84" s="136"/>
      <c r="S84" s="125">
        <v>376498.76</v>
      </c>
      <c r="T84" s="131"/>
      <c r="U84" s="143"/>
      <c r="V84" s="48">
        <f t="shared" si="3"/>
        <v>376498.76</v>
      </c>
      <c r="W84" s="49" t="s">
        <v>191</v>
      </c>
    </row>
    <row r="85" spans="1:29" s="5" customFormat="1" ht="15.2" customHeight="1" x14ac:dyDescent="0.2">
      <c r="A85" s="39" t="s">
        <v>50</v>
      </c>
      <c r="B85" s="63">
        <v>56810</v>
      </c>
      <c r="C85" s="322">
        <v>63</v>
      </c>
      <c r="D85" s="191">
        <v>179.84</v>
      </c>
      <c r="E85" s="152">
        <v>207.9</v>
      </c>
      <c r="F85" s="357">
        <v>500</v>
      </c>
      <c r="G85" s="362">
        <v>500</v>
      </c>
      <c r="H85" s="439">
        <v>524.44000000000005</v>
      </c>
      <c r="I85" s="422">
        <v>500</v>
      </c>
      <c r="J85" s="50">
        <v>43.58</v>
      </c>
      <c r="K85" s="51">
        <v>48.28</v>
      </c>
      <c r="L85" s="52">
        <v>49.1</v>
      </c>
      <c r="M85" s="53">
        <v>48.7</v>
      </c>
      <c r="N85" s="45">
        <v>40.92</v>
      </c>
      <c r="O85" s="54">
        <v>46.8</v>
      </c>
      <c r="P85" s="55">
        <v>47.56</v>
      </c>
      <c r="Q85" s="118">
        <v>53.96</v>
      </c>
      <c r="R85" s="136">
        <v>53.58</v>
      </c>
      <c r="S85" s="125">
        <v>49.98</v>
      </c>
      <c r="T85" s="131">
        <v>54.42</v>
      </c>
      <c r="U85" s="143">
        <v>48.84</v>
      </c>
      <c r="V85" s="48">
        <f t="shared" si="3"/>
        <v>585.72</v>
      </c>
      <c r="W85" s="49" t="s">
        <v>95</v>
      </c>
    </row>
    <row r="86" spans="1:29" s="5" customFormat="1" ht="15.2" customHeight="1" x14ac:dyDescent="0.2">
      <c r="A86" s="39" t="s">
        <v>51</v>
      </c>
      <c r="B86" s="40">
        <v>56820</v>
      </c>
      <c r="C86" s="322">
        <v>395</v>
      </c>
      <c r="D86" s="191"/>
      <c r="E86" s="152"/>
      <c r="F86" s="357"/>
      <c r="G86" s="362"/>
      <c r="H86" s="439"/>
      <c r="I86" s="422"/>
      <c r="J86" s="50"/>
      <c r="K86" s="51"/>
      <c r="L86" s="52"/>
      <c r="M86" s="53"/>
      <c r="N86" s="45"/>
      <c r="O86" s="54"/>
      <c r="P86" s="55"/>
      <c r="Q86" s="118"/>
      <c r="R86" s="136"/>
      <c r="S86" s="125"/>
      <c r="T86" s="131"/>
      <c r="U86" s="143"/>
      <c r="V86" s="48">
        <f t="shared" si="3"/>
        <v>0</v>
      </c>
      <c r="W86" s="49" t="s">
        <v>87</v>
      </c>
    </row>
    <row r="87" spans="1:29" s="5" customFormat="1" ht="15.2" customHeight="1" x14ac:dyDescent="0.2">
      <c r="A87" s="39" t="s">
        <v>88</v>
      </c>
      <c r="B87" s="40">
        <v>56821</v>
      </c>
      <c r="C87" s="322">
        <v>162</v>
      </c>
      <c r="D87" s="191"/>
      <c r="E87" s="152"/>
      <c r="F87" s="357"/>
      <c r="G87" s="362"/>
      <c r="H87" s="439"/>
      <c r="I87" s="422"/>
      <c r="J87" s="50"/>
      <c r="K87" s="51"/>
      <c r="L87" s="52"/>
      <c r="M87" s="53"/>
      <c r="N87" s="45"/>
      <c r="O87" s="54"/>
      <c r="P87" s="55"/>
      <c r="Q87" s="118"/>
      <c r="R87" s="136"/>
      <c r="S87" s="125"/>
      <c r="T87" s="131"/>
      <c r="U87" s="143"/>
      <c r="V87" s="48">
        <f t="shared" si="3"/>
        <v>0</v>
      </c>
      <c r="W87" s="49"/>
    </row>
    <row r="88" spans="1:29" s="5" customFormat="1" ht="15.2" customHeight="1" x14ac:dyDescent="0.2">
      <c r="A88" s="39" t="s">
        <v>52</v>
      </c>
      <c r="B88" s="40">
        <v>56830</v>
      </c>
      <c r="C88" s="322">
        <v>255</v>
      </c>
      <c r="D88" s="191"/>
      <c r="E88" s="152"/>
      <c r="F88" s="357">
        <v>330</v>
      </c>
      <c r="G88" s="362">
        <v>330</v>
      </c>
      <c r="H88" s="439">
        <v>348.06</v>
      </c>
      <c r="I88" s="422">
        <v>350</v>
      </c>
      <c r="J88" s="50">
        <v>353.89</v>
      </c>
      <c r="K88" s="51"/>
      <c r="L88" s="52"/>
      <c r="M88" s="53"/>
      <c r="N88" s="45"/>
      <c r="O88" s="54">
        <v>58.06</v>
      </c>
      <c r="P88" s="55"/>
      <c r="Q88" s="118"/>
      <c r="R88" s="136">
        <v>7.77</v>
      </c>
      <c r="S88" s="125"/>
      <c r="T88" s="131"/>
      <c r="U88" s="143"/>
      <c r="V88" s="48">
        <f t="shared" si="3"/>
        <v>419.71999999999997</v>
      </c>
      <c r="W88" s="49" t="s">
        <v>200</v>
      </c>
    </row>
    <row r="89" spans="1:29" s="5" customFormat="1" ht="15.2" customHeight="1" x14ac:dyDescent="0.2">
      <c r="A89" s="39" t="s">
        <v>53</v>
      </c>
      <c r="B89" s="40">
        <v>56840</v>
      </c>
      <c r="C89" s="322">
        <v>1118</v>
      </c>
      <c r="D89" s="191"/>
      <c r="E89" s="152"/>
      <c r="F89" s="357">
        <v>620</v>
      </c>
      <c r="G89" s="362">
        <v>620</v>
      </c>
      <c r="H89" s="439">
        <v>668.67</v>
      </c>
      <c r="I89" s="422">
        <v>670</v>
      </c>
      <c r="J89" s="50">
        <v>593.44000000000005</v>
      </c>
      <c r="K89" s="51"/>
      <c r="L89" s="52"/>
      <c r="M89" s="53"/>
      <c r="N89" s="45"/>
      <c r="O89" s="54">
        <v>347.57</v>
      </c>
      <c r="P89" s="55"/>
      <c r="Q89" s="118"/>
      <c r="R89" s="136">
        <v>37.15</v>
      </c>
      <c r="S89" s="125"/>
      <c r="T89" s="131"/>
      <c r="U89" s="143"/>
      <c r="V89" s="48">
        <f t="shared" si="3"/>
        <v>978.16</v>
      </c>
      <c r="W89" s="49" t="s">
        <v>201</v>
      </c>
    </row>
    <row r="90" spans="1:29" s="5" customFormat="1" ht="15.2" customHeight="1" x14ac:dyDescent="0.2">
      <c r="A90" s="39" t="s">
        <v>54</v>
      </c>
      <c r="B90" s="40">
        <v>56850</v>
      </c>
      <c r="C90" s="322">
        <v>363</v>
      </c>
      <c r="D90" s="191"/>
      <c r="E90" s="152"/>
      <c r="F90" s="357"/>
      <c r="G90" s="391"/>
      <c r="H90" s="439"/>
      <c r="I90" s="422"/>
      <c r="J90" s="50"/>
      <c r="K90" s="51"/>
      <c r="L90" s="52"/>
      <c r="M90" s="53"/>
      <c r="N90" s="45"/>
      <c r="O90" s="54"/>
      <c r="P90" s="55"/>
      <c r="Q90" s="118"/>
      <c r="R90" s="136"/>
      <c r="S90" s="125"/>
      <c r="T90" s="131"/>
      <c r="U90" s="143"/>
      <c r="V90" s="48">
        <f t="shared" si="3"/>
        <v>0</v>
      </c>
      <c r="W90" s="65" t="s">
        <v>85</v>
      </c>
      <c r="X90" s="9"/>
      <c r="Y90" s="9"/>
      <c r="Z90" s="9"/>
      <c r="AA90" s="9"/>
      <c r="AB90" s="9"/>
      <c r="AC90" s="9"/>
    </row>
    <row r="91" spans="1:29" s="5" customFormat="1" ht="15.2" customHeight="1" x14ac:dyDescent="0.2">
      <c r="A91" s="217" t="s">
        <v>134</v>
      </c>
      <c r="B91" s="218">
        <v>59110</v>
      </c>
      <c r="C91" s="327"/>
      <c r="D91" s="219"/>
      <c r="E91" s="220">
        <v>2880</v>
      </c>
      <c r="F91" s="364"/>
      <c r="G91" s="364"/>
      <c r="H91" s="446">
        <v>2116.6999999999998</v>
      </c>
      <c r="I91" s="429"/>
      <c r="J91" s="221"/>
      <c r="K91" s="222"/>
      <c r="L91" s="223"/>
      <c r="M91" s="224"/>
      <c r="N91" s="225"/>
      <c r="O91" s="226"/>
      <c r="P91" s="227"/>
      <c r="Q91" s="228"/>
      <c r="R91" s="229"/>
      <c r="S91" s="230"/>
      <c r="T91" s="231"/>
      <c r="U91" s="232"/>
      <c r="V91" s="48">
        <v>4890.07</v>
      </c>
      <c r="W91" s="87" t="s">
        <v>209</v>
      </c>
      <c r="X91" s="9"/>
      <c r="Y91" s="9"/>
      <c r="Z91" s="9"/>
      <c r="AA91" s="9"/>
      <c r="AB91" s="9"/>
      <c r="AC91" s="9"/>
    </row>
    <row r="92" spans="1:29" s="5" customFormat="1" ht="15.2" customHeight="1" thickBot="1" x14ac:dyDescent="0.25">
      <c r="A92" s="78" t="s">
        <v>111</v>
      </c>
      <c r="B92" s="79">
        <v>5911</v>
      </c>
      <c r="C92" s="328"/>
      <c r="D92" s="193">
        <v>0.43</v>
      </c>
      <c r="E92" s="154"/>
      <c r="F92" s="365"/>
      <c r="G92" s="364"/>
      <c r="H92" s="446"/>
      <c r="I92" s="429"/>
      <c r="J92" s="102"/>
      <c r="K92" s="80"/>
      <c r="L92" s="81"/>
      <c r="M92" s="82"/>
      <c r="N92" s="83"/>
      <c r="O92" s="84"/>
      <c r="P92" s="85"/>
      <c r="Q92" s="122"/>
      <c r="R92" s="139"/>
      <c r="S92" s="128"/>
      <c r="T92" s="133"/>
      <c r="U92" s="334"/>
      <c r="V92" s="86">
        <f t="shared" si="3"/>
        <v>0</v>
      </c>
      <c r="W92" s="87"/>
      <c r="X92" s="9"/>
      <c r="Y92" s="9"/>
      <c r="Z92" s="9"/>
      <c r="AA92" s="9"/>
      <c r="AB92" s="9"/>
      <c r="AC92" s="9"/>
    </row>
    <row r="93" spans="1:29" s="5" customFormat="1" ht="15.6" customHeight="1" thickTop="1" x14ac:dyDescent="0.2">
      <c r="A93" s="88" t="s">
        <v>55</v>
      </c>
      <c r="B93" s="89"/>
      <c r="C93" s="329">
        <f>SUM(C5:C92)</f>
        <v>259057</v>
      </c>
      <c r="D93" s="148">
        <f>SUM(D5:D92)</f>
        <v>693599.95</v>
      </c>
      <c r="E93" s="197">
        <f>SUM(E5:E92)</f>
        <v>800625.89</v>
      </c>
      <c r="F93" s="381">
        <f>SUM(F5:F92)-F46</f>
        <v>362442</v>
      </c>
      <c r="G93" s="382">
        <f>SUM(G5:G92)-G46</f>
        <v>675042</v>
      </c>
      <c r="H93" s="382">
        <f>SUM(H5:H92)-H46</f>
        <v>1127459.2599999995</v>
      </c>
      <c r="I93" s="430">
        <f t="shared" ref="I93:V93" si="4">SUM(I5:I92)</f>
        <v>785728</v>
      </c>
      <c r="J93" s="160">
        <f t="shared" si="4"/>
        <v>42114.74</v>
      </c>
      <c r="K93" s="155">
        <f t="shared" si="4"/>
        <v>39196.479999999996</v>
      </c>
      <c r="L93" s="155">
        <f t="shared" si="4"/>
        <v>58127.729999999996</v>
      </c>
      <c r="M93" s="155">
        <f t="shared" si="4"/>
        <v>91693.34</v>
      </c>
      <c r="N93" s="155">
        <f t="shared" si="4"/>
        <v>121852.83</v>
      </c>
      <c r="O93" s="155">
        <f t="shared" si="4"/>
        <v>396429.18999999994</v>
      </c>
      <c r="P93" s="155">
        <f t="shared" si="4"/>
        <v>65388.150000000009</v>
      </c>
      <c r="Q93" s="155">
        <f t="shared" si="4"/>
        <v>80210.600000000006</v>
      </c>
      <c r="R93" s="155">
        <f t="shared" si="4"/>
        <v>394588.57000000007</v>
      </c>
      <c r="S93" s="155">
        <f t="shared" si="4"/>
        <v>489131.04000000004</v>
      </c>
      <c r="T93" s="155">
        <f t="shared" si="4"/>
        <v>81476.720000000016</v>
      </c>
      <c r="U93" s="155">
        <f t="shared" si="4"/>
        <v>454816</v>
      </c>
      <c r="V93" s="90">
        <f t="shared" si="4"/>
        <v>2319915.4600000004</v>
      </c>
      <c r="W93" s="91"/>
      <c r="X93" s="9"/>
      <c r="Y93" s="9"/>
      <c r="Z93" s="9"/>
      <c r="AA93" s="9"/>
      <c r="AB93" s="9"/>
      <c r="AC93" s="9"/>
    </row>
    <row r="94" spans="1:29" s="5" customFormat="1" ht="15.6" customHeight="1" thickBot="1" x14ac:dyDescent="0.25">
      <c r="A94" s="92"/>
      <c r="B94" s="93"/>
      <c r="C94" s="94"/>
      <c r="D94" s="116"/>
      <c r="E94" s="116"/>
      <c r="F94" s="284"/>
      <c r="G94" s="284"/>
      <c r="H94" s="284"/>
      <c r="I94" s="284"/>
      <c r="J94" s="161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6"/>
      <c r="V94" s="97"/>
      <c r="W94" s="98"/>
    </row>
    <row r="95" spans="1:29" s="5" customFormat="1" ht="12" customHeight="1" thickTop="1" x14ac:dyDescent="0.2">
      <c r="A95" s="7"/>
      <c r="C95" s="15"/>
      <c r="F95" s="156"/>
      <c r="G95" s="156"/>
      <c r="H95" s="156"/>
      <c r="I95" s="156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9" s="5" customFormat="1" ht="21" customHeight="1" thickBot="1" x14ac:dyDescent="0.25">
      <c r="A96" s="7"/>
      <c r="B96" s="6"/>
      <c r="C96" s="14" t="s">
        <v>78</v>
      </c>
      <c r="F96" s="156"/>
      <c r="G96" s="156"/>
      <c r="H96" s="156"/>
      <c r="I96" s="156"/>
      <c r="J96" s="451" t="s">
        <v>194</v>
      </c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20"/>
    </row>
    <row r="97" spans="1:23" s="5" customFormat="1" ht="24" customHeight="1" thickBot="1" x14ac:dyDescent="0.25">
      <c r="A97" s="257" t="s">
        <v>56</v>
      </c>
      <c r="B97" s="281" t="s">
        <v>1</v>
      </c>
      <c r="C97" s="330" t="s">
        <v>160</v>
      </c>
      <c r="D97" s="318" t="s">
        <v>123</v>
      </c>
      <c r="E97" s="319" t="s">
        <v>128</v>
      </c>
      <c r="F97" s="394" t="s">
        <v>166</v>
      </c>
      <c r="G97" s="373" t="s">
        <v>166</v>
      </c>
      <c r="H97" s="447" t="s">
        <v>195</v>
      </c>
      <c r="I97" s="431" t="s">
        <v>188</v>
      </c>
      <c r="J97" s="258" t="s">
        <v>98</v>
      </c>
      <c r="K97" s="259" t="s">
        <v>99</v>
      </c>
      <c r="L97" s="260" t="s">
        <v>109</v>
      </c>
      <c r="M97" s="261" t="s">
        <v>100</v>
      </c>
      <c r="N97" s="262" t="s">
        <v>101</v>
      </c>
      <c r="O97" s="263" t="s">
        <v>102</v>
      </c>
      <c r="P97" s="264" t="s">
        <v>103</v>
      </c>
      <c r="Q97" s="265" t="s">
        <v>104</v>
      </c>
      <c r="R97" s="266" t="s">
        <v>105</v>
      </c>
      <c r="S97" s="267" t="s">
        <v>112</v>
      </c>
      <c r="T97" s="268" t="s">
        <v>107</v>
      </c>
      <c r="U97" s="269" t="s">
        <v>108</v>
      </c>
      <c r="V97" s="270" t="s">
        <v>113</v>
      </c>
      <c r="W97" s="393" t="s">
        <v>77</v>
      </c>
    </row>
    <row r="98" spans="1:23" s="5" customFormat="1" ht="15.2" customHeight="1" thickTop="1" x14ac:dyDescent="0.2">
      <c r="A98" s="256" t="s">
        <v>140</v>
      </c>
      <c r="B98" s="99">
        <v>60107</v>
      </c>
      <c r="C98" s="331"/>
      <c r="D98" s="243"/>
      <c r="E98" s="244"/>
      <c r="F98" s="395"/>
      <c r="G98" s="374"/>
      <c r="H98" s="439">
        <v>4928</v>
      </c>
      <c r="I98" s="432"/>
      <c r="J98" s="285"/>
      <c r="K98" s="245"/>
      <c r="L98" s="246"/>
      <c r="M98" s="247"/>
      <c r="N98" s="406"/>
      <c r="O98" s="54">
        <v>3696</v>
      </c>
      <c r="P98" s="248"/>
      <c r="Q98" s="249"/>
      <c r="R98" s="250"/>
      <c r="S98" s="212"/>
      <c r="T98" s="213"/>
      <c r="U98" s="254"/>
      <c r="V98" s="282">
        <f t="shared" ref="V98:V135" si="5">SUM(J98:U98)</f>
        <v>3696</v>
      </c>
      <c r="W98" s="396"/>
    </row>
    <row r="99" spans="1:23" s="5" customFormat="1" ht="15.2" customHeight="1" x14ac:dyDescent="0.2">
      <c r="A99" s="255" t="s">
        <v>57</v>
      </c>
      <c r="B99" s="76">
        <v>60108</v>
      </c>
      <c r="C99" s="322"/>
      <c r="D99" s="251"/>
      <c r="E99" s="252"/>
      <c r="F99" s="397"/>
      <c r="G99" s="370"/>
      <c r="H99" s="438"/>
      <c r="I99" s="421"/>
      <c r="J99" s="41"/>
      <c r="K99" s="42"/>
      <c r="L99" s="43"/>
      <c r="M99" s="44"/>
      <c r="N99" s="45"/>
      <c r="O99" s="46"/>
      <c r="P99" s="47"/>
      <c r="Q99" s="119"/>
      <c r="R99" s="135"/>
      <c r="S99" s="124"/>
      <c r="T99" s="130"/>
      <c r="U99" s="144"/>
      <c r="V99" s="253">
        <f t="shared" si="5"/>
        <v>0</v>
      </c>
      <c r="W99" s="392"/>
    </row>
    <row r="100" spans="1:23" s="5" customFormat="1" ht="15.2" customHeight="1" x14ac:dyDescent="0.2">
      <c r="A100" s="255" t="s">
        <v>58</v>
      </c>
      <c r="B100" s="76">
        <v>60109</v>
      </c>
      <c r="C100" s="322"/>
      <c r="D100" s="188"/>
      <c r="E100" s="152"/>
      <c r="F100" s="398"/>
      <c r="G100" s="362"/>
      <c r="H100" s="439"/>
      <c r="I100" s="422"/>
      <c r="J100" s="50"/>
      <c r="K100" s="51"/>
      <c r="L100" s="52"/>
      <c r="M100" s="53"/>
      <c r="N100" s="45"/>
      <c r="O100" s="54"/>
      <c r="P100" s="55"/>
      <c r="Q100" s="118"/>
      <c r="R100" s="136"/>
      <c r="S100" s="125"/>
      <c r="T100" s="131"/>
      <c r="U100" s="143"/>
      <c r="V100" s="100">
        <f t="shared" si="5"/>
        <v>0</v>
      </c>
      <c r="W100" s="271"/>
    </row>
    <row r="101" spans="1:23" s="5" customFormat="1" ht="15.2" customHeight="1" x14ac:dyDescent="0.2">
      <c r="A101" s="255" t="s">
        <v>59</v>
      </c>
      <c r="B101" s="40">
        <v>60110</v>
      </c>
      <c r="C101" s="322">
        <v>321675</v>
      </c>
      <c r="D101" s="188">
        <v>494934.92</v>
      </c>
      <c r="E101" s="152">
        <v>687432.99</v>
      </c>
      <c r="F101" s="398">
        <v>280000</v>
      </c>
      <c r="G101" s="362">
        <v>280000</v>
      </c>
      <c r="H101" s="439">
        <v>496531.28</v>
      </c>
      <c r="I101" s="422">
        <v>300000</v>
      </c>
      <c r="J101" s="50">
        <v>56464.94</v>
      </c>
      <c r="K101" s="51">
        <v>57756.92</v>
      </c>
      <c r="L101" s="52">
        <v>85036.52</v>
      </c>
      <c r="M101" s="53">
        <v>35205.910000000003</v>
      </c>
      <c r="N101" s="45">
        <v>33145.89</v>
      </c>
      <c r="O101" s="54">
        <v>30624.94</v>
      </c>
      <c r="P101" s="55">
        <v>29529.86</v>
      </c>
      <c r="Q101" s="118">
        <v>32569.26</v>
      </c>
      <c r="R101" s="136">
        <v>101547.02</v>
      </c>
      <c r="S101" s="125">
        <v>92329.85</v>
      </c>
      <c r="T101" s="131">
        <v>83084.789999999994</v>
      </c>
      <c r="U101" s="143">
        <v>28767.58</v>
      </c>
      <c r="V101" s="100">
        <f t="shared" si="5"/>
        <v>666063.48</v>
      </c>
      <c r="W101" s="271" t="s">
        <v>60</v>
      </c>
    </row>
    <row r="102" spans="1:23" s="5" customFormat="1" ht="15.2" customHeight="1" x14ac:dyDescent="0.2">
      <c r="A102" s="255" t="s">
        <v>61</v>
      </c>
      <c r="B102" s="76">
        <v>60113</v>
      </c>
      <c r="C102" s="322"/>
      <c r="D102" s="188"/>
      <c r="E102" s="152"/>
      <c r="F102" s="398"/>
      <c r="G102" s="362"/>
      <c r="H102" s="439"/>
      <c r="I102" s="422"/>
      <c r="J102" s="50"/>
      <c r="K102" s="51"/>
      <c r="L102" s="52"/>
      <c r="M102" s="53"/>
      <c r="N102" s="45"/>
      <c r="O102" s="54"/>
      <c r="P102" s="55"/>
      <c r="Q102" s="118"/>
      <c r="R102" s="136"/>
      <c r="S102" s="125"/>
      <c r="T102" s="131"/>
      <c r="U102" s="143"/>
      <c r="V102" s="100">
        <f t="shared" si="5"/>
        <v>0</v>
      </c>
      <c r="W102" s="271"/>
    </row>
    <row r="103" spans="1:23" s="5" customFormat="1" ht="15.2" customHeight="1" x14ac:dyDescent="0.2">
      <c r="A103" s="255" t="s">
        <v>89</v>
      </c>
      <c r="B103" s="40">
        <v>60114</v>
      </c>
      <c r="C103" s="322">
        <v>118</v>
      </c>
      <c r="D103" s="188">
        <v>11.73</v>
      </c>
      <c r="E103" s="152"/>
      <c r="F103" s="398"/>
      <c r="G103" s="362"/>
      <c r="H103" s="439"/>
      <c r="I103" s="422"/>
      <c r="J103" s="50"/>
      <c r="K103" s="51"/>
      <c r="L103" s="52"/>
      <c r="M103" s="53"/>
      <c r="N103" s="45"/>
      <c r="O103" s="54"/>
      <c r="P103" s="55"/>
      <c r="Q103" s="118"/>
      <c r="R103" s="136"/>
      <c r="S103" s="125"/>
      <c r="T103" s="131"/>
      <c r="U103" s="143"/>
      <c r="V103" s="100">
        <f t="shared" si="5"/>
        <v>0</v>
      </c>
      <c r="W103" s="271" t="s">
        <v>148</v>
      </c>
    </row>
    <row r="104" spans="1:23" s="5" customFormat="1" ht="15.2" customHeight="1" x14ac:dyDescent="0.2">
      <c r="A104" s="255" t="s">
        <v>62</v>
      </c>
      <c r="B104" s="76">
        <v>60199</v>
      </c>
      <c r="C104" s="322">
        <v>13669</v>
      </c>
      <c r="D104" s="188"/>
      <c r="E104" s="152"/>
      <c r="F104" s="398"/>
      <c r="G104" s="362"/>
      <c r="H104" s="439"/>
      <c r="I104" s="422"/>
      <c r="J104" s="50"/>
      <c r="K104" s="51"/>
      <c r="L104" s="52"/>
      <c r="M104" s="53"/>
      <c r="N104" s="45"/>
      <c r="O104" s="54"/>
      <c r="P104" s="55"/>
      <c r="Q104" s="118"/>
      <c r="R104" s="136"/>
      <c r="S104" s="125"/>
      <c r="T104" s="131"/>
      <c r="U104" s="143"/>
      <c r="V104" s="100">
        <f t="shared" si="5"/>
        <v>0</v>
      </c>
      <c r="W104" s="271" t="s">
        <v>63</v>
      </c>
    </row>
    <row r="105" spans="1:23" s="5" customFormat="1" ht="15.2" customHeight="1" x14ac:dyDescent="0.2">
      <c r="A105" s="255" t="s">
        <v>64</v>
      </c>
      <c r="B105" s="76">
        <v>60209</v>
      </c>
      <c r="C105" s="322"/>
      <c r="D105" s="188"/>
      <c r="E105" s="152"/>
      <c r="F105" s="398"/>
      <c r="G105" s="362"/>
      <c r="H105" s="439"/>
      <c r="I105" s="422"/>
      <c r="J105" s="50"/>
      <c r="K105" s="51"/>
      <c r="L105" s="52"/>
      <c r="M105" s="53"/>
      <c r="N105" s="45"/>
      <c r="O105" s="54"/>
      <c r="P105" s="55"/>
      <c r="Q105" s="118"/>
      <c r="R105" s="136"/>
      <c r="S105" s="125"/>
      <c r="T105" s="131"/>
      <c r="U105" s="143"/>
      <c r="V105" s="100">
        <f t="shared" si="5"/>
        <v>0</v>
      </c>
      <c r="W105" s="271"/>
    </row>
    <row r="106" spans="1:23" s="5" customFormat="1" ht="15.2" customHeight="1" x14ac:dyDescent="0.2">
      <c r="A106" s="255" t="s">
        <v>141</v>
      </c>
      <c r="B106" s="76">
        <v>60210</v>
      </c>
      <c r="C106" s="322"/>
      <c r="D106" s="188"/>
      <c r="E106" s="152"/>
      <c r="F106" s="398"/>
      <c r="G106" s="362"/>
      <c r="H106" s="439">
        <v>7333.36</v>
      </c>
      <c r="I106" s="422">
        <v>3670</v>
      </c>
      <c r="J106" s="50">
        <v>916.67</v>
      </c>
      <c r="K106" s="51">
        <v>916.67</v>
      </c>
      <c r="L106" s="52">
        <v>916.67</v>
      </c>
      <c r="M106" s="53">
        <v>916.67</v>
      </c>
      <c r="N106" s="45"/>
      <c r="O106" s="54">
        <v>1095.83</v>
      </c>
      <c r="P106" s="55">
        <v>1095.83</v>
      </c>
      <c r="Q106" s="118">
        <v>1095.83</v>
      </c>
      <c r="R106" s="136">
        <v>1095.83</v>
      </c>
      <c r="S106" s="125">
        <v>1095.83</v>
      </c>
      <c r="T106" s="131">
        <v>1095.83</v>
      </c>
      <c r="U106" s="143">
        <v>1095.83</v>
      </c>
      <c r="V106" s="100">
        <f t="shared" si="5"/>
        <v>11337.49</v>
      </c>
      <c r="W106" s="271"/>
    </row>
    <row r="107" spans="1:23" s="5" customFormat="1" ht="15.2" customHeight="1" x14ac:dyDescent="0.2">
      <c r="A107" s="255" t="s">
        <v>65</v>
      </c>
      <c r="B107" s="101" t="s">
        <v>66</v>
      </c>
      <c r="C107" s="322">
        <v>101</v>
      </c>
      <c r="D107" s="188"/>
      <c r="E107" s="152"/>
      <c r="F107" s="398"/>
      <c r="G107" s="362"/>
      <c r="H107" s="439"/>
      <c r="I107" s="422"/>
      <c r="J107" s="50"/>
      <c r="K107" s="51"/>
      <c r="L107" s="52"/>
      <c r="M107" s="53"/>
      <c r="N107" s="45"/>
      <c r="O107" s="54"/>
      <c r="P107" s="55"/>
      <c r="Q107" s="118"/>
      <c r="R107" s="136"/>
      <c r="S107" s="125"/>
      <c r="T107" s="131"/>
      <c r="U107" s="143"/>
      <c r="V107" s="100">
        <f t="shared" si="5"/>
        <v>0</v>
      </c>
      <c r="W107" s="271" t="s">
        <v>127</v>
      </c>
    </row>
    <row r="108" spans="1:23" s="5" customFormat="1" ht="15.2" customHeight="1" x14ac:dyDescent="0.2">
      <c r="A108" s="255" t="s">
        <v>117</v>
      </c>
      <c r="B108" s="63">
        <v>60212</v>
      </c>
      <c r="C108" s="322"/>
      <c r="D108" s="188">
        <v>36141.300000000003</v>
      </c>
      <c r="E108" s="152">
        <v>28024.080000000002</v>
      </c>
      <c r="F108" s="398"/>
      <c r="G108" s="362"/>
      <c r="H108" s="439"/>
      <c r="I108" s="422"/>
      <c r="J108" s="50"/>
      <c r="K108" s="51"/>
      <c r="L108" s="52"/>
      <c r="M108" s="53"/>
      <c r="N108" s="45">
        <v>7920</v>
      </c>
      <c r="O108" s="54"/>
      <c r="P108" s="55"/>
      <c r="Q108" s="118"/>
      <c r="R108" s="136"/>
      <c r="S108" s="125"/>
      <c r="T108" s="131">
        <v>20132.03</v>
      </c>
      <c r="U108" s="143"/>
      <c r="V108" s="100">
        <f t="shared" si="5"/>
        <v>28052.03</v>
      </c>
      <c r="W108" s="271" t="s">
        <v>214</v>
      </c>
    </row>
    <row r="109" spans="1:23" s="5" customFormat="1" ht="15.2" customHeight="1" x14ac:dyDescent="0.2">
      <c r="A109" s="272" t="s">
        <v>80</v>
      </c>
      <c r="B109" s="63">
        <v>60213</v>
      </c>
      <c r="C109" s="322"/>
      <c r="D109" s="188"/>
      <c r="E109" s="152"/>
      <c r="F109" s="398"/>
      <c r="G109" s="362"/>
      <c r="H109" s="439"/>
      <c r="I109" s="422"/>
      <c r="J109" s="50"/>
      <c r="K109" s="51"/>
      <c r="L109" s="52"/>
      <c r="M109" s="53"/>
      <c r="N109" s="45"/>
      <c r="O109" s="54"/>
      <c r="P109" s="55"/>
      <c r="Q109" s="118"/>
      <c r="R109" s="136"/>
      <c r="S109" s="125"/>
      <c r="T109" s="131"/>
      <c r="U109" s="143"/>
      <c r="V109" s="100">
        <f t="shared" si="5"/>
        <v>0</v>
      </c>
      <c r="W109" s="271"/>
    </row>
    <row r="110" spans="1:23" s="5" customFormat="1" ht="15.2" customHeight="1" x14ac:dyDescent="0.2">
      <c r="A110" s="255" t="s">
        <v>67</v>
      </c>
      <c r="B110" s="76">
        <v>60214</v>
      </c>
      <c r="C110" s="322"/>
      <c r="D110" s="188"/>
      <c r="E110" s="152"/>
      <c r="F110" s="398"/>
      <c r="G110" s="362"/>
      <c r="H110" s="439"/>
      <c r="I110" s="422"/>
      <c r="J110" s="50"/>
      <c r="K110" s="51"/>
      <c r="L110" s="52"/>
      <c r="M110" s="53"/>
      <c r="N110" s="45"/>
      <c r="O110" s="54"/>
      <c r="P110" s="55"/>
      <c r="Q110" s="118"/>
      <c r="R110" s="136"/>
      <c r="S110" s="125"/>
      <c r="T110" s="131"/>
      <c r="U110" s="143"/>
      <c r="V110" s="100">
        <f t="shared" si="5"/>
        <v>0</v>
      </c>
      <c r="W110" s="271"/>
    </row>
    <row r="111" spans="1:23" s="5" customFormat="1" ht="15.2" customHeight="1" x14ac:dyDescent="0.2">
      <c r="A111" s="272" t="s">
        <v>157</v>
      </c>
      <c r="B111" s="40">
        <v>60218</v>
      </c>
      <c r="C111" s="322"/>
      <c r="D111" s="188"/>
      <c r="E111" s="152"/>
      <c r="F111" s="398">
        <v>60</v>
      </c>
      <c r="G111" s="362">
        <v>60</v>
      </c>
      <c r="H111" s="439">
        <v>60</v>
      </c>
      <c r="I111" s="422">
        <v>60</v>
      </c>
      <c r="J111" s="50">
        <v>50</v>
      </c>
      <c r="K111" s="51"/>
      <c r="L111" s="52">
        <v>10</v>
      </c>
      <c r="M111" s="53">
        <v>10</v>
      </c>
      <c r="N111" s="45"/>
      <c r="O111" s="54"/>
      <c r="P111" s="55"/>
      <c r="Q111" s="118"/>
      <c r="R111" s="136"/>
      <c r="S111" s="125"/>
      <c r="T111" s="131"/>
      <c r="U111" s="143"/>
      <c r="V111" s="100">
        <f t="shared" si="5"/>
        <v>70</v>
      </c>
      <c r="W111" s="271" t="s">
        <v>138</v>
      </c>
    </row>
    <row r="112" spans="1:23" s="5" customFormat="1" ht="15.2" customHeight="1" x14ac:dyDescent="0.2">
      <c r="A112" s="255" t="s">
        <v>158</v>
      </c>
      <c r="B112" s="76">
        <v>60220</v>
      </c>
      <c r="C112" s="322">
        <v>798</v>
      </c>
      <c r="D112" s="188"/>
      <c r="E112" s="152"/>
      <c r="F112" s="398">
        <v>770</v>
      </c>
      <c r="G112" s="362">
        <v>770</v>
      </c>
      <c r="H112" s="439">
        <v>768</v>
      </c>
      <c r="I112" s="422">
        <v>770</v>
      </c>
      <c r="J112" s="50">
        <v>64</v>
      </c>
      <c r="K112" s="51">
        <v>64</v>
      </c>
      <c r="L112" s="52">
        <v>64</v>
      </c>
      <c r="M112" s="53">
        <v>64</v>
      </c>
      <c r="N112" s="45">
        <v>64</v>
      </c>
      <c r="O112" s="54">
        <v>64</v>
      </c>
      <c r="P112" s="55">
        <v>64</v>
      </c>
      <c r="Q112" s="118">
        <v>64</v>
      </c>
      <c r="R112" s="136">
        <v>64</v>
      </c>
      <c r="S112" s="125">
        <v>64</v>
      </c>
      <c r="T112" s="131">
        <v>64</v>
      </c>
      <c r="U112" s="143">
        <v>64</v>
      </c>
      <c r="V112" s="100">
        <f t="shared" si="5"/>
        <v>768</v>
      </c>
      <c r="W112" s="271" t="s">
        <v>139</v>
      </c>
    </row>
    <row r="113" spans="1:23" s="5" customFormat="1" ht="15.2" customHeight="1" x14ac:dyDescent="0.2">
      <c r="A113" s="255" t="s">
        <v>68</v>
      </c>
      <c r="B113" s="76">
        <v>60299</v>
      </c>
      <c r="C113" s="322"/>
      <c r="D113" s="188"/>
      <c r="E113" s="152"/>
      <c r="F113" s="398"/>
      <c r="G113" s="362"/>
      <c r="H113" s="439"/>
      <c r="I113" s="422"/>
      <c r="J113" s="50"/>
      <c r="K113" s="51"/>
      <c r="L113" s="52"/>
      <c r="M113" s="53"/>
      <c r="N113" s="45"/>
      <c r="O113" s="54"/>
      <c r="P113" s="55"/>
      <c r="Q113" s="118"/>
      <c r="R113" s="136"/>
      <c r="S113" s="125"/>
      <c r="T113" s="131"/>
      <c r="U113" s="143"/>
      <c r="V113" s="100">
        <f t="shared" si="5"/>
        <v>0</v>
      </c>
      <c r="W113" s="271"/>
    </row>
    <row r="114" spans="1:23" s="5" customFormat="1" ht="15.2" customHeight="1" x14ac:dyDescent="0.2">
      <c r="A114" s="255" t="s">
        <v>69</v>
      </c>
      <c r="B114" s="76">
        <v>61110</v>
      </c>
      <c r="C114" s="322"/>
      <c r="D114" s="188"/>
      <c r="E114" s="152"/>
      <c r="F114" s="398"/>
      <c r="G114" s="362"/>
      <c r="H114" s="439"/>
      <c r="I114" s="422"/>
      <c r="J114" s="50"/>
      <c r="K114" s="51"/>
      <c r="L114" s="52"/>
      <c r="M114" s="53"/>
      <c r="N114" s="45"/>
      <c r="O114" s="54"/>
      <c r="P114" s="55"/>
      <c r="Q114" s="118"/>
      <c r="R114" s="136"/>
      <c r="S114" s="125"/>
      <c r="T114" s="131"/>
      <c r="U114" s="143"/>
      <c r="V114" s="100">
        <f t="shared" si="5"/>
        <v>0</v>
      </c>
      <c r="W114" s="271"/>
    </row>
    <row r="115" spans="1:23" s="5" customFormat="1" ht="15.2" customHeight="1" x14ac:dyDescent="0.2">
      <c r="A115" s="255" t="s">
        <v>70</v>
      </c>
      <c r="B115" s="40">
        <v>61111</v>
      </c>
      <c r="C115" s="322"/>
      <c r="D115" s="188"/>
      <c r="E115" s="152"/>
      <c r="F115" s="398"/>
      <c r="G115" s="362"/>
      <c r="H115" s="439"/>
      <c r="I115" s="422"/>
      <c r="J115" s="50"/>
      <c r="K115" s="51"/>
      <c r="L115" s="52"/>
      <c r="M115" s="53"/>
      <c r="N115" s="45"/>
      <c r="O115" s="54"/>
      <c r="P115" s="55"/>
      <c r="Q115" s="118"/>
      <c r="R115" s="136"/>
      <c r="S115" s="125"/>
      <c r="T115" s="131"/>
      <c r="U115" s="143"/>
      <c r="V115" s="100">
        <f t="shared" si="5"/>
        <v>0</v>
      </c>
      <c r="W115" s="273"/>
    </row>
    <row r="116" spans="1:23" s="5" customFormat="1" ht="15.2" customHeight="1" x14ac:dyDescent="0.2">
      <c r="A116" s="255" t="s">
        <v>161</v>
      </c>
      <c r="B116" s="40">
        <v>62110</v>
      </c>
      <c r="C116" s="322"/>
      <c r="D116" s="188"/>
      <c r="E116" s="152"/>
      <c r="F116" s="398"/>
      <c r="G116" s="362"/>
      <c r="H116" s="439">
        <v>3160</v>
      </c>
      <c r="I116" s="422"/>
      <c r="J116" s="50"/>
      <c r="K116" s="51">
        <v>1080</v>
      </c>
      <c r="L116" s="52"/>
      <c r="M116" s="53"/>
      <c r="N116" s="45"/>
      <c r="O116" s="54">
        <v>3530.8</v>
      </c>
      <c r="P116" s="55"/>
      <c r="Q116" s="118">
        <v>3055.2</v>
      </c>
      <c r="R116" s="136">
        <v>4081.6</v>
      </c>
      <c r="S116" s="125">
        <v>12204.2</v>
      </c>
      <c r="T116" s="131"/>
      <c r="U116" s="143"/>
      <c r="V116" s="100">
        <f t="shared" si="5"/>
        <v>23951.800000000003</v>
      </c>
      <c r="W116" s="273" t="s">
        <v>184</v>
      </c>
    </row>
    <row r="117" spans="1:23" s="5" customFormat="1" ht="15.2" customHeight="1" x14ac:dyDescent="0.2">
      <c r="A117" s="255" t="s">
        <v>84</v>
      </c>
      <c r="B117" s="40">
        <v>64110</v>
      </c>
      <c r="C117" s="322"/>
      <c r="D117" s="188"/>
      <c r="E117" s="152"/>
      <c r="F117" s="398"/>
      <c r="G117" s="362"/>
      <c r="H117" s="439">
        <v>350</v>
      </c>
      <c r="I117" s="422"/>
      <c r="J117" s="50"/>
      <c r="K117" s="51"/>
      <c r="L117" s="52"/>
      <c r="M117" s="53"/>
      <c r="N117" s="45"/>
      <c r="O117" s="54"/>
      <c r="P117" s="55"/>
      <c r="Q117" s="118"/>
      <c r="R117" s="136"/>
      <c r="S117" s="125"/>
      <c r="T117" s="131"/>
      <c r="U117" s="143"/>
      <c r="V117" s="100">
        <f t="shared" si="5"/>
        <v>0</v>
      </c>
      <c r="W117" s="273" t="s">
        <v>190</v>
      </c>
    </row>
    <row r="118" spans="1:23" s="5" customFormat="1" ht="15.2" customHeight="1" x14ac:dyDescent="0.2">
      <c r="A118" s="272" t="s">
        <v>121</v>
      </c>
      <c r="B118" s="40">
        <v>64510</v>
      </c>
      <c r="C118" s="322"/>
      <c r="D118" s="188"/>
      <c r="E118" s="152">
        <v>100</v>
      </c>
      <c r="F118" s="398"/>
      <c r="G118" s="362"/>
      <c r="H118" s="439"/>
      <c r="I118" s="422"/>
      <c r="J118" s="50"/>
      <c r="K118" s="51"/>
      <c r="L118" s="52"/>
      <c r="M118" s="53"/>
      <c r="N118" s="45"/>
      <c r="O118" s="54"/>
      <c r="P118" s="55"/>
      <c r="Q118" s="118"/>
      <c r="R118" s="136"/>
      <c r="S118" s="125"/>
      <c r="T118" s="131"/>
      <c r="U118" s="143"/>
      <c r="V118" s="100">
        <f t="shared" si="5"/>
        <v>0</v>
      </c>
      <c r="W118" s="273"/>
    </row>
    <row r="119" spans="1:23" s="5" customFormat="1" ht="15.2" customHeight="1" x14ac:dyDescent="0.2">
      <c r="A119" s="255" t="s">
        <v>72</v>
      </c>
      <c r="B119" s="63" t="s">
        <v>73</v>
      </c>
      <c r="C119" s="322">
        <v>62796</v>
      </c>
      <c r="D119" s="188"/>
      <c r="E119" s="152"/>
      <c r="F119" s="398"/>
      <c r="G119" s="362"/>
      <c r="H119" s="439"/>
      <c r="I119" s="422"/>
      <c r="J119" s="50"/>
      <c r="K119" s="51"/>
      <c r="L119" s="52"/>
      <c r="M119" s="53"/>
      <c r="N119" s="45"/>
      <c r="O119" s="54"/>
      <c r="P119" s="55"/>
      <c r="Q119" s="118"/>
      <c r="R119" s="136"/>
      <c r="S119" s="125"/>
      <c r="T119" s="131"/>
      <c r="U119" s="143"/>
      <c r="V119" s="100">
        <f t="shared" si="5"/>
        <v>0</v>
      </c>
      <c r="W119" s="273"/>
    </row>
    <row r="120" spans="1:23" s="5" customFormat="1" ht="15.2" customHeight="1" x14ac:dyDescent="0.2">
      <c r="A120" s="255" t="s">
        <v>187</v>
      </c>
      <c r="B120" s="63">
        <v>64803</v>
      </c>
      <c r="C120" s="322"/>
      <c r="D120" s="188"/>
      <c r="E120" s="152"/>
      <c r="F120" s="398"/>
      <c r="G120" s="362"/>
      <c r="H120" s="439">
        <v>2881.83</v>
      </c>
      <c r="I120" s="422">
        <v>11527</v>
      </c>
      <c r="J120" s="50"/>
      <c r="K120" s="51"/>
      <c r="L120" s="52"/>
      <c r="M120" s="53"/>
      <c r="N120" s="45"/>
      <c r="O120" s="54"/>
      <c r="P120" s="55"/>
      <c r="Q120" s="118"/>
      <c r="R120" s="136"/>
      <c r="S120" s="125"/>
      <c r="T120" s="131"/>
      <c r="U120" s="143">
        <v>11527.28</v>
      </c>
      <c r="V120" s="100">
        <f t="shared" si="5"/>
        <v>11527.28</v>
      </c>
      <c r="W120" s="273"/>
    </row>
    <row r="121" spans="1:23" s="5" customFormat="1" ht="15.2" customHeight="1" x14ac:dyDescent="0.2">
      <c r="A121" s="255" t="s">
        <v>181</v>
      </c>
      <c r="B121" s="63">
        <v>64808</v>
      </c>
      <c r="C121" s="322"/>
      <c r="D121" s="188"/>
      <c r="E121" s="152"/>
      <c r="F121" s="398"/>
      <c r="G121" s="362"/>
      <c r="H121" s="439">
        <v>7494.49</v>
      </c>
      <c r="I121" s="422">
        <v>7494</v>
      </c>
      <c r="J121" s="50"/>
      <c r="K121" s="51"/>
      <c r="L121" s="52"/>
      <c r="M121" s="53"/>
      <c r="N121" s="45"/>
      <c r="O121" s="54"/>
      <c r="P121" s="55"/>
      <c r="Q121" s="118"/>
      <c r="R121" s="136"/>
      <c r="S121" s="125"/>
      <c r="T121" s="131"/>
      <c r="U121" s="143">
        <v>7494.49</v>
      </c>
      <c r="V121" s="100">
        <f t="shared" si="5"/>
        <v>7494.49</v>
      </c>
      <c r="W121" s="273"/>
    </row>
    <row r="122" spans="1:23" s="5" customFormat="1" ht="15.2" customHeight="1" x14ac:dyDescent="0.2">
      <c r="A122" s="255" t="s">
        <v>182</v>
      </c>
      <c r="B122" s="63">
        <v>64809</v>
      </c>
      <c r="C122" s="322"/>
      <c r="D122" s="188"/>
      <c r="E122" s="152"/>
      <c r="F122" s="398"/>
      <c r="G122" s="362"/>
      <c r="H122" s="439">
        <v>2575.5100000000002</v>
      </c>
      <c r="I122" s="422">
        <v>2575</v>
      </c>
      <c r="J122" s="50"/>
      <c r="K122" s="51"/>
      <c r="L122" s="52"/>
      <c r="M122" s="53"/>
      <c r="N122" s="45"/>
      <c r="O122" s="54"/>
      <c r="P122" s="55"/>
      <c r="Q122" s="118"/>
      <c r="R122" s="136"/>
      <c r="S122" s="125"/>
      <c r="T122" s="131"/>
      <c r="U122" s="143">
        <v>2575.5100000000002</v>
      </c>
      <c r="V122" s="100">
        <f t="shared" si="5"/>
        <v>2575.5100000000002</v>
      </c>
      <c r="W122" s="273"/>
    </row>
    <row r="123" spans="1:23" s="5" customFormat="1" ht="15.2" customHeight="1" x14ac:dyDescent="0.2">
      <c r="A123" s="255" t="s">
        <v>120</v>
      </c>
      <c r="B123" s="63">
        <v>64810</v>
      </c>
      <c r="C123" s="322"/>
      <c r="D123" s="188"/>
      <c r="E123" s="152"/>
      <c r="F123" s="398"/>
      <c r="G123" s="362"/>
      <c r="H123" s="439">
        <v>19196.36</v>
      </c>
      <c r="I123" s="422"/>
      <c r="J123" s="50"/>
      <c r="K123" s="51"/>
      <c r="L123" s="52"/>
      <c r="M123" s="53"/>
      <c r="N123" s="45"/>
      <c r="O123" s="54"/>
      <c r="P123" s="55"/>
      <c r="Q123" s="118"/>
      <c r="R123" s="136"/>
      <c r="S123" s="125"/>
      <c r="T123" s="131"/>
      <c r="U123" s="143"/>
      <c r="V123" s="100">
        <f t="shared" si="5"/>
        <v>0</v>
      </c>
      <c r="W123" s="273"/>
    </row>
    <row r="124" spans="1:23" s="5" customFormat="1" ht="15.2" customHeight="1" x14ac:dyDescent="0.2">
      <c r="A124" s="255" t="s">
        <v>114</v>
      </c>
      <c r="B124" s="63">
        <v>64820</v>
      </c>
      <c r="C124" s="322">
        <v>23122</v>
      </c>
      <c r="D124" s="188">
        <v>122833</v>
      </c>
      <c r="E124" s="152">
        <v>56022.68</v>
      </c>
      <c r="F124" s="398">
        <v>44555</v>
      </c>
      <c r="G124" s="362">
        <v>44555</v>
      </c>
      <c r="H124" s="439">
        <v>44555</v>
      </c>
      <c r="I124" s="422">
        <v>44555</v>
      </c>
      <c r="J124" s="50"/>
      <c r="K124" s="51"/>
      <c r="L124" s="52"/>
      <c r="M124" s="53"/>
      <c r="N124" s="45"/>
      <c r="O124" s="54"/>
      <c r="P124" s="55"/>
      <c r="Q124" s="118"/>
      <c r="R124" s="136"/>
      <c r="S124" s="125"/>
      <c r="T124" s="131">
        <v>60000</v>
      </c>
      <c r="U124" s="143"/>
      <c r="V124" s="100">
        <f t="shared" si="5"/>
        <v>60000</v>
      </c>
      <c r="W124" s="273" t="s">
        <v>175</v>
      </c>
    </row>
    <row r="125" spans="1:23" s="5" customFormat="1" ht="15.2" customHeight="1" x14ac:dyDescent="0.2">
      <c r="A125" s="255" t="s">
        <v>122</v>
      </c>
      <c r="B125" s="63">
        <v>64830</v>
      </c>
      <c r="C125" s="322">
        <v>4811</v>
      </c>
      <c r="D125" s="188">
        <v>46830.63</v>
      </c>
      <c r="E125" s="152">
        <v>37124.959999999999</v>
      </c>
      <c r="F125" s="398">
        <v>38241</v>
      </c>
      <c r="G125" s="362">
        <v>38241</v>
      </c>
      <c r="H125" s="439">
        <v>7908.13</v>
      </c>
      <c r="I125" s="422">
        <v>38241</v>
      </c>
      <c r="J125" s="50"/>
      <c r="K125" s="51"/>
      <c r="L125" s="52"/>
      <c r="M125" s="53"/>
      <c r="N125" s="45">
        <v>37412.57</v>
      </c>
      <c r="O125" s="54"/>
      <c r="P125" s="55"/>
      <c r="Q125" s="118"/>
      <c r="R125" s="136"/>
      <c r="S125" s="125"/>
      <c r="T125" s="131"/>
      <c r="U125" s="143">
        <v>6563.27</v>
      </c>
      <c r="V125" s="100">
        <f t="shared" si="5"/>
        <v>43975.839999999997</v>
      </c>
      <c r="W125" s="273" t="s">
        <v>176</v>
      </c>
    </row>
    <row r="126" spans="1:23" s="5" customFormat="1" ht="15.2" customHeight="1" x14ac:dyDescent="0.2">
      <c r="A126" s="255" t="s">
        <v>185</v>
      </c>
      <c r="B126" s="63">
        <v>64840</v>
      </c>
      <c r="C126" s="322"/>
      <c r="D126" s="188"/>
      <c r="E126" s="152"/>
      <c r="F126" s="398"/>
      <c r="G126" s="362">
        <v>315000</v>
      </c>
      <c r="H126" s="439">
        <v>261531.68</v>
      </c>
      <c r="I126" s="422">
        <v>195000</v>
      </c>
      <c r="J126" s="50">
        <v>-4951.41</v>
      </c>
      <c r="K126" s="51">
        <v>139410.01</v>
      </c>
      <c r="L126" s="52">
        <v>309388.59000000003</v>
      </c>
      <c r="M126" s="53"/>
      <c r="N126" s="45"/>
      <c r="O126" s="54"/>
      <c r="P126" s="55"/>
      <c r="Q126" s="118"/>
      <c r="R126" s="136"/>
      <c r="S126" s="125"/>
      <c r="T126" s="131">
        <v>283160.31</v>
      </c>
      <c r="U126" s="143"/>
      <c r="V126" s="100">
        <f t="shared" si="5"/>
        <v>727007.5</v>
      </c>
      <c r="W126" s="271" t="s">
        <v>211</v>
      </c>
    </row>
    <row r="127" spans="1:23" s="5" customFormat="1" ht="15.2" customHeight="1" x14ac:dyDescent="0.2">
      <c r="A127" s="383" t="s">
        <v>164</v>
      </c>
      <c r="B127" s="384">
        <v>64850</v>
      </c>
      <c r="C127" s="322"/>
      <c r="D127" s="188"/>
      <c r="E127" s="152"/>
      <c r="F127" s="399"/>
      <c r="G127" s="385"/>
      <c r="H127" s="448">
        <v>10354.16</v>
      </c>
      <c r="I127" s="422">
        <v>185666</v>
      </c>
      <c r="J127" s="50"/>
      <c r="K127" s="51"/>
      <c r="L127" s="52"/>
      <c r="M127" s="53"/>
      <c r="N127" s="45"/>
      <c r="O127" s="54"/>
      <c r="P127" s="55"/>
      <c r="Q127" s="118"/>
      <c r="R127" s="136"/>
      <c r="S127" s="125"/>
      <c r="T127" s="131">
        <v>371331.42</v>
      </c>
      <c r="U127" s="143"/>
      <c r="V127" s="100">
        <f t="shared" si="5"/>
        <v>371331.42</v>
      </c>
      <c r="W127" s="273"/>
    </row>
    <row r="128" spans="1:23" s="5" customFormat="1" ht="15.2" customHeight="1" x14ac:dyDescent="0.2">
      <c r="A128" s="272" t="s">
        <v>203</v>
      </c>
      <c r="B128" s="63">
        <v>64870</v>
      </c>
      <c r="C128" s="322"/>
      <c r="D128" s="188"/>
      <c r="E128" s="152"/>
      <c r="F128" s="398"/>
      <c r="G128" s="362"/>
      <c r="H128" s="439"/>
      <c r="I128" s="422"/>
      <c r="J128" s="50"/>
      <c r="K128" s="51"/>
      <c r="L128" s="52"/>
      <c r="M128" s="53"/>
      <c r="N128" s="45"/>
      <c r="O128" s="54"/>
      <c r="P128" s="55">
        <v>0.13</v>
      </c>
      <c r="Q128" s="118">
        <v>0.05</v>
      </c>
      <c r="R128" s="136">
        <v>0.09</v>
      </c>
      <c r="S128" s="125">
        <v>0.06</v>
      </c>
      <c r="T128" s="131">
        <v>0.21</v>
      </c>
      <c r="U128" s="143">
        <v>0.06</v>
      </c>
      <c r="V128" s="100">
        <f t="shared" si="5"/>
        <v>0.60000000000000009</v>
      </c>
      <c r="W128" s="273"/>
    </row>
    <row r="129" spans="1:23" s="5" customFormat="1" ht="15.2" customHeight="1" x14ac:dyDescent="0.2">
      <c r="A129" s="272" t="s">
        <v>204</v>
      </c>
      <c r="B129" s="63">
        <v>64880</v>
      </c>
      <c r="C129" s="322"/>
      <c r="D129" s="188"/>
      <c r="E129" s="152"/>
      <c r="F129" s="398"/>
      <c r="G129" s="362"/>
      <c r="H129" s="439"/>
      <c r="I129" s="422"/>
      <c r="J129" s="50"/>
      <c r="K129" s="51"/>
      <c r="L129" s="52"/>
      <c r="M129" s="53"/>
      <c r="N129" s="45"/>
      <c r="O129" s="54"/>
      <c r="P129" s="55"/>
      <c r="Q129" s="118"/>
      <c r="R129" s="136"/>
      <c r="S129" s="125"/>
      <c r="T129" s="131">
        <v>3000</v>
      </c>
      <c r="U129" s="143"/>
      <c r="V129" s="100">
        <f t="shared" si="5"/>
        <v>3000</v>
      </c>
      <c r="W129" s="273" t="s">
        <v>212</v>
      </c>
    </row>
    <row r="130" spans="1:23" s="5" customFormat="1" ht="15.2" customHeight="1" x14ac:dyDescent="0.2">
      <c r="A130" s="255" t="s">
        <v>115</v>
      </c>
      <c r="B130" s="76">
        <v>66210</v>
      </c>
      <c r="C130" s="322"/>
      <c r="D130" s="188">
        <v>2.42</v>
      </c>
      <c r="E130" s="152"/>
      <c r="F130" s="398"/>
      <c r="G130" s="362"/>
      <c r="H130" s="439"/>
      <c r="I130" s="422"/>
      <c r="J130" s="50"/>
      <c r="K130" s="51"/>
      <c r="L130" s="52"/>
      <c r="M130" s="53"/>
      <c r="N130" s="45"/>
      <c r="O130" s="54"/>
      <c r="P130" s="55"/>
      <c r="Q130" s="118"/>
      <c r="R130" s="136"/>
      <c r="S130" s="125"/>
      <c r="T130" s="131"/>
      <c r="U130" s="143"/>
      <c r="V130" s="100">
        <f t="shared" si="5"/>
        <v>0</v>
      </c>
      <c r="W130" s="271"/>
    </row>
    <row r="131" spans="1:23" s="5" customFormat="1" ht="15.2" customHeight="1" x14ac:dyDescent="0.2">
      <c r="A131" s="255" t="s">
        <v>116</v>
      </c>
      <c r="B131" s="76">
        <v>66211</v>
      </c>
      <c r="C131" s="322"/>
      <c r="D131" s="188">
        <v>0.2</v>
      </c>
      <c r="E131" s="152"/>
      <c r="F131" s="398"/>
      <c r="G131" s="362"/>
      <c r="H131" s="439"/>
      <c r="I131" s="422"/>
      <c r="J131" s="50"/>
      <c r="K131" s="51"/>
      <c r="L131" s="52"/>
      <c r="M131" s="53"/>
      <c r="N131" s="45"/>
      <c r="O131" s="54"/>
      <c r="P131" s="55"/>
      <c r="Q131" s="118"/>
      <c r="R131" s="136"/>
      <c r="S131" s="125"/>
      <c r="T131" s="131"/>
      <c r="U131" s="143"/>
      <c r="V131" s="100">
        <f t="shared" si="5"/>
        <v>0</v>
      </c>
      <c r="W131" s="271"/>
    </row>
    <row r="132" spans="1:23" s="5" customFormat="1" ht="15.2" customHeight="1" x14ac:dyDescent="0.2">
      <c r="A132" s="255" t="s">
        <v>74</v>
      </c>
      <c r="B132" s="76">
        <v>66310</v>
      </c>
      <c r="C132" s="322"/>
      <c r="D132" s="188"/>
      <c r="E132" s="152"/>
      <c r="F132" s="398"/>
      <c r="G132" s="362"/>
      <c r="H132" s="439"/>
      <c r="I132" s="422"/>
      <c r="J132" s="50"/>
      <c r="K132" s="51"/>
      <c r="L132" s="52"/>
      <c r="M132" s="53"/>
      <c r="N132" s="45"/>
      <c r="O132" s="54"/>
      <c r="P132" s="55"/>
      <c r="Q132" s="118"/>
      <c r="R132" s="136"/>
      <c r="S132" s="125"/>
      <c r="T132" s="131"/>
      <c r="U132" s="143"/>
      <c r="V132" s="100">
        <f t="shared" si="5"/>
        <v>0</v>
      </c>
      <c r="W132" s="271"/>
    </row>
    <row r="133" spans="1:23" s="5" customFormat="1" ht="15.2" customHeight="1" x14ac:dyDescent="0.2">
      <c r="A133" s="335" t="s">
        <v>162</v>
      </c>
      <c r="B133" s="336">
        <v>668000</v>
      </c>
      <c r="C133" s="327"/>
      <c r="D133" s="337"/>
      <c r="E133" s="220"/>
      <c r="F133" s="400"/>
      <c r="G133" s="364"/>
      <c r="H133" s="446">
        <v>265694.27</v>
      </c>
      <c r="I133" s="429"/>
      <c r="J133" s="221"/>
      <c r="K133" s="338"/>
      <c r="L133" s="339"/>
      <c r="M133" s="340"/>
      <c r="N133" s="341"/>
      <c r="O133" s="342"/>
      <c r="P133" s="343"/>
      <c r="Q133" s="344"/>
      <c r="R133" s="345"/>
      <c r="S133" s="346">
        <v>376498.76</v>
      </c>
      <c r="T133" s="347"/>
      <c r="U133" s="232"/>
      <c r="V133" s="100">
        <f t="shared" si="5"/>
        <v>376498.76</v>
      </c>
      <c r="W133" s="49" t="s">
        <v>189</v>
      </c>
    </row>
    <row r="134" spans="1:23" s="5" customFormat="1" ht="15.2" customHeight="1" x14ac:dyDescent="0.2">
      <c r="A134" s="272" t="s">
        <v>75</v>
      </c>
      <c r="B134" s="40">
        <v>64810</v>
      </c>
      <c r="C134" s="322"/>
      <c r="D134" s="188"/>
      <c r="E134" s="152"/>
      <c r="F134" s="398"/>
      <c r="G134" s="362"/>
      <c r="H134" s="439"/>
      <c r="I134" s="422"/>
      <c r="J134" s="50"/>
      <c r="K134" s="51"/>
      <c r="L134" s="52"/>
      <c r="M134" s="53"/>
      <c r="N134" s="45"/>
      <c r="O134" s="54"/>
      <c r="P134" s="55"/>
      <c r="Q134" s="118"/>
      <c r="R134" s="136"/>
      <c r="S134" s="125"/>
      <c r="T134" s="131"/>
      <c r="U134" s="143"/>
      <c r="V134" s="100">
        <f t="shared" si="5"/>
        <v>0</v>
      </c>
      <c r="W134" s="273"/>
    </row>
    <row r="135" spans="1:23" s="5" customFormat="1" ht="15.2" customHeight="1" thickBot="1" x14ac:dyDescent="0.25">
      <c r="A135" s="274" t="s">
        <v>165</v>
      </c>
      <c r="B135" s="79">
        <v>64860</v>
      </c>
      <c r="C135" s="328"/>
      <c r="D135" s="200"/>
      <c r="E135" s="154"/>
      <c r="F135" s="401"/>
      <c r="G135" s="365"/>
      <c r="H135" s="449"/>
      <c r="I135" s="433"/>
      <c r="J135" s="348"/>
      <c r="K135" s="103"/>
      <c r="L135" s="104"/>
      <c r="M135" s="105"/>
      <c r="N135" s="106"/>
      <c r="O135" s="107"/>
      <c r="P135" s="108"/>
      <c r="Q135" s="122"/>
      <c r="R135" s="140"/>
      <c r="S135" s="349"/>
      <c r="T135" s="350"/>
      <c r="U135" s="351"/>
      <c r="V135" s="100">
        <f t="shared" si="5"/>
        <v>0</v>
      </c>
      <c r="W135" s="275"/>
    </row>
    <row r="136" spans="1:23" s="5" customFormat="1" ht="18.75" customHeight="1" thickTop="1" x14ac:dyDescent="0.2">
      <c r="A136" s="276" t="s">
        <v>76</v>
      </c>
      <c r="B136" s="89"/>
      <c r="C136" s="332">
        <f>SUM(C99:C134)</f>
        <v>427090</v>
      </c>
      <c r="D136" s="201">
        <f>SUM(D99:D134)</f>
        <v>700754.2</v>
      </c>
      <c r="E136" s="198">
        <f>SUM(E99:E134)</f>
        <v>808704.71</v>
      </c>
      <c r="F136" s="402">
        <f t="shared" ref="F136:U136" si="6">SUM(F98:F134)</f>
        <v>363626</v>
      </c>
      <c r="G136" s="379">
        <f t="shared" si="6"/>
        <v>678626</v>
      </c>
      <c r="H136" s="379">
        <f t="shared" si="6"/>
        <v>1135322.0699999998</v>
      </c>
      <c r="I136" s="434">
        <f>SUM(I98:I135)</f>
        <v>789558</v>
      </c>
      <c r="J136" s="405">
        <f t="shared" si="6"/>
        <v>52544.2</v>
      </c>
      <c r="K136" s="408">
        <f t="shared" si="6"/>
        <v>199227.6</v>
      </c>
      <c r="L136" s="409">
        <f t="shared" si="6"/>
        <v>395415.78</v>
      </c>
      <c r="M136" s="410">
        <f t="shared" si="6"/>
        <v>36196.58</v>
      </c>
      <c r="N136" s="411">
        <f t="shared" si="6"/>
        <v>78542.459999999992</v>
      </c>
      <c r="O136" s="412">
        <f t="shared" si="6"/>
        <v>39011.570000000007</v>
      </c>
      <c r="P136" s="413">
        <f t="shared" si="6"/>
        <v>30689.820000000003</v>
      </c>
      <c r="Q136" s="414">
        <f t="shared" si="6"/>
        <v>36784.339999999997</v>
      </c>
      <c r="R136" s="415">
        <f t="shared" si="6"/>
        <v>106788.54000000001</v>
      </c>
      <c r="S136" s="416">
        <f t="shared" si="6"/>
        <v>482192.7</v>
      </c>
      <c r="T136" s="417">
        <f t="shared" si="6"/>
        <v>821868.58999999985</v>
      </c>
      <c r="U136" s="418">
        <f t="shared" si="6"/>
        <v>58088.020000000004</v>
      </c>
      <c r="V136" s="352">
        <f>SUM(V98:V135)</f>
        <v>2337350.2000000002</v>
      </c>
      <c r="W136" s="277"/>
    </row>
    <row r="137" spans="1:23" s="5" customFormat="1" ht="15.6" customHeight="1" x14ac:dyDescent="0.2">
      <c r="A137" s="278" t="s">
        <v>178</v>
      </c>
      <c r="B137" s="109"/>
      <c r="C137" s="145"/>
      <c r="D137" s="111"/>
      <c r="E137" s="199"/>
      <c r="F137" s="403"/>
      <c r="G137" s="375"/>
      <c r="H137" s="407"/>
      <c r="I137" s="407"/>
      <c r="J137" s="110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2"/>
      <c r="V137" s="113"/>
      <c r="W137" s="279"/>
    </row>
    <row r="138" spans="1:23" s="5" customFormat="1" ht="16.149999999999999" customHeight="1" thickBot="1" x14ac:dyDescent="0.25">
      <c r="A138" s="280" t="s">
        <v>94</v>
      </c>
      <c r="B138" s="114"/>
      <c r="C138" s="333">
        <f t="shared" ref="C138:V138" si="7">C136-C93</f>
        <v>168033</v>
      </c>
      <c r="D138" s="149">
        <f t="shared" si="7"/>
        <v>7154.25</v>
      </c>
      <c r="E138" s="150">
        <f t="shared" si="7"/>
        <v>8078.8199999999488</v>
      </c>
      <c r="F138" s="404">
        <f t="shared" si="7"/>
        <v>1184</v>
      </c>
      <c r="G138" s="380">
        <f t="shared" si="7"/>
        <v>3584</v>
      </c>
      <c r="H138" s="380">
        <f t="shared" si="7"/>
        <v>7862.8100000002887</v>
      </c>
      <c r="I138" s="435">
        <f t="shared" si="7"/>
        <v>3830</v>
      </c>
      <c r="J138" s="367">
        <f t="shared" si="7"/>
        <v>10429.459999999999</v>
      </c>
      <c r="K138" s="312">
        <f t="shared" si="7"/>
        <v>160031.12</v>
      </c>
      <c r="L138" s="312">
        <f t="shared" si="7"/>
        <v>337288.05000000005</v>
      </c>
      <c r="M138" s="312">
        <f t="shared" si="7"/>
        <v>-55496.759999999995</v>
      </c>
      <c r="N138" s="312">
        <f t="shared" si="7"/>
        <v>-43310.37000000001</v>
      </c>
      <c r="O138" s="312">
        <f t="shared" si="7"/>
        <v>-357417.61999999994</v>
      </c>
      <c r="P138" s="312">
        <f t="shared" si="7"/>
        <v>-34698.33</v>
      </c>
      <c r="Q138" s="312">
        <f t="shared" si="7"/>
        <v>-43426.260000000009</v>
      </c>
      <c r="R138" s="312">
        <f t="shared" si="7"/>
        <v>-287800.03000000003</v>
      </c>
      <c r="S138" s="312">
        <f t="shared" si="7"/>
        <v>-6938.3400000000256</v>
      </c>
      <c r="T138" s="312">
        <f t="shared" si="7"/>
        <v>740391.86999999988</v>
      </c>
      <c r="U138" s="313">
        <f t="shared" si="7"/>
        <v>-396727.98</v>
      </c>
      <c r="V138" s="164">
        <f t="shared" si="7"/>
        <v>17434.739999999758</v>
      </c>
      <c r="W138" s="115"/>
    </row>
    <row r="139" spans="1:23" s="5" customFormat="1" ht="16.149999999999999" customHeight="1" x14ac:dyDescent="0.2">
      <c r="C139" s="15"/>
      <c r="F139" s="156"/>
      <c r="G139" s="156"/>
      <c r="H139" s="156"/>
      <c r="I139" s="156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3" s="5" customFormat="1" ht="16.149999999999999" customHeight="1" x14ac:dyDescent="0.2">
      <c r="A140" s="238" t="s">
        <v>169</v>
      </c>
      <c r="B140" s="238"/>
      <c r="C140" s="15"/>
      <c r="F140" s="156"/>
      <c r="G140" s="156"/>
      <c r="H140" s="156"/>
      <c r="I140" s="156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3" s="5" customFormat="1" ht="16.149999999999999" customHeight="1" x14ac:dyDescent="0.2">
      <c r="A141" s="27"/>
      <c r="C141" s="15"/>
      <c r="F141" s="156"/>
      <c r="G141" s="156"/>
      <c r="H141" s="156"/>
      <c r="I141" s="156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3" s="1" customFormat="1" ht="11.25" x14ac:dyDescent="0.2">
      <c r="C142" s="16"/>
      <c r="F142" s="157"/>
      <c r="G142" s="157"/>
      <c r="H142" s="157"/>
      <c r="I142" s="157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3" s="2" customFormat="1" x14ac:dyDescent="0.2">
      <c r="C143" s="17"/>
      <c r="F143" s="158"/>
      <c r="G143" s="158"/>
      <c r="H143" s="158"/>
      <c r="I143" s="158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13"/>
    </row>
    <row r="144" spans="1:23" s="2" customFormat="1" x14ac:dyDescent="0.2">
      <c r="C144" s="17"/>
      <c r="F144" s="158"/>
      <c r="G144" s="158"/>
      <c r="H144" s="158"/>
      <c r="I144" s="158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13"/>
    </row>
    <row r="145" spans="1:44" s="2" customFormat="1" x14ac:dyDescent="0.2">
      <c r="C145" s="17"/>
      <c r="D145" s="1"/>
      <c r="E145" s="1"/>
      <c r="F145" s="157"/>
      <c r="G145" s="157"/>
      <c r="H145" s="157"/>
      <c r="I145" s="157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13"/>
    </row>
    <row r="146" spans="1:44" s="2" customFormat="1" x14ac:dyDescent="0.2">
      <c r="C146" s="17"/>
      <c r="D146" s="1"/>
      <c r="E146" s="1"/>
      <c r="F146" s="157"/>
      <c r="G146" s="157"/>
      <c r="H146" s="157"/>
      <c r="I146" s="157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13"/>
    </row>
    <row r="147" spans="1:44" s="2" customFormat="1" x14ac:dyDescent="0.2">
      <c r="C147" s="17"/>
      <c r="D147" s="1"/>
      <c r="E147" s="1"/>
      <c r="F147" s="157"/>
      <c r="G147" s="157"/>
      <c r="H147" s="157"/>
      <c r="I147" s="157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13"/>
    </row>
    <row r="148" spans="1:44" s="2" customFormat="1" x14ac:dyDescent="0.2">
      <c r="C148" s="17"/>
      <c r="D148" s="4"/>
      <c r="E148" s="4"/>
      <c r="F148" s="159"/>
      <c r="G148" s="159"/>
      <c r="H148" s="159"/>
      <c r="I148" s="159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13"/>
    </row>
    <row r="152" spans="1:44" s="3" customFormat="1" x14ac:dyDescent="0.2">
      <c r="A152" s="1"/>
      <c r="B152" s="1"/>
      <c r="C152" s="16"/>
      <c r="D152" s="1"/>
      <c r="E152" s="1"/>
      <c r="F152" s="157"/>
      <c r="G152" s="157"/>
      <c r="H152" s="157"/>
      <c r="I152" s="157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3" customFormat="1" x14ac:dyDescent="0.2">
      <c r="A153" s="1"/>
      <c r="B153" s="1"/>
      <c r="C153" s="16"/>
      <c r="D153" s="4"/>
      <c r="E153" s="4"/>
      <c r="F153" s="159"/>
      <c r="G153" s="159"/>
      <c r="H153" s="159"/>
      <c r="I153" s="159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3" customFormat="1" x14ac:dyDescent="0.2">
      <c r="A154" s="1"/>
      <c r="B154" s="1"/>
      <c r="C154" s="16"/>
      <c r="D154" s="1"/>
      <c r="E154" s="1"/>
      <c r="F154" s="157"/>
      <c r="G154" s="157"/>
      <c r="H154" s="157"/>
      <c r="I154" s="157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3" customFormat="1" x14ac:dyDescent="0.2">
      <c r="A155" s="1"/>
      <c r="B155" s="1"/>
      <c r="C155" s="16"/>
      <c r="D155" s="1"/>
      <c r="E155" s="1"/>
      <c r="F155" s="157"/>
      <c r="G155" s="157"/>
      <c r="H155" s="157"/>
      <c r="I155" s="157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3" customFormat="1" x14ac:dyDescent="0.2">
      <c r="A156" s="1"/>
      <c r="B156" s="1"/>
      <c r="C156" s="16"/>
      <c r="D156" s="1"/>
      <c r="E156" s="1"/>
      <c r="F156" s="157"/>
      <c r="G156" s="157"/>
      <c r="H156" s="157"/>
      <c r="I156" s="157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3" customFormat="1" x14ac:dyDescent="0.2">
      <c r="A157" s="1"/>
      <c r="B157" s="1"/>
      <c r="C157" s="16"/>
      <c r="D157" s="1"/>
      <c r="E157" s="1"/>
      <c r="F157" s="157"/>
      <c r="G157" s="157"/>
      <c r="H157" s="157"/>
      <c r="I157" s="157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3" customFormat="1" x14ac:dyDescent="0.2">
      <c r="A158" s="1"/>
      <c r="B158" s="1"/>
      <c r="C158" s="16"/>
      <c r="D158" s="1"/>
      <c r="E158" s="1"/>
      <c r="F158" s="157"/>
      <c r="G158" s="157"/>
      <c r="H158" s="157"/>
      <c r="I158" s="157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3" customFormat="1" x14ac:dyDescent="0.2">
      <c r="A159" s="1"/>
      <c r="B159" s="1"/>
      <c r="C159" s="16"/>
      <c r="D159" s="1"/>
      <c r="E159" s="1"/>
      <c r="F159" s="157"/>
      <c r="G159" s="157"/>
      <c r="H159" s="157"/>
      <c r="I159" s="157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3" customFormat="1" x14ac:dyDescent="0.2">
      <c r="A160" s="1"/>
      <c r="B160" s="1"/>
      <c r="C160" s="16"/>
      <c r="D160" s="1"/>
      <c r="E160" s="1"/>
      <c r="F160" s="157"/>
      <c r="G160" s="157"/>
      <c r="H160" s="157"/>
      <c r="I160" s="157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3" customFormat="1" x14ac:dyDescent="0.2">
      <c r="A161" s="1"/>
      <c r="B161" s="1"/>
      <c r="C161" s="16"/>
      <c r="D161" s="1"/>
      <c r="E161" s="1"/>
      <c r="F161" s="157"/>
      <c r="G161" s="157"/>
      <c r="H161" s="157"/>
      <c r="I161" s="157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3" customFormat="1" x14ac:dyDescent="0.2">
      <c r="A162" s="1"/>
      <c r="B162" s="1"/>
      <c r="C162" s="16"/>
      <c r="D162" s="1"/>
      <c r="E162" s="1"/>
      <c r="F162" s="157"/>
      <c r="G162" s="157"/>
      <c r="H162" s="157"/>
      <c r="I162" s="157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3" customFormat="1" x14ac:dyDescent="0.2">
      <c r="A163" s="1"/>
      <c r="B163" s="1"/>
      <c r="C163" s="16"/>
      <c r="D163" s="1"/>
      <c r="E163" s="1"/>
      <c r="F163" s="157"/>
      <c r="G163" s="157"/>
      <c r="H163" s="157"/>
      <c r="I163" s="157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3" customFormat="1" x14ac:dyDescent="0.2">
      <c r="A164" s="1"/>
      <c r="B164" s="1"/>
      <c r="C164" s="16"/>
      <c r="D164" s="1"/>
      <c r="E164" s="1"/>
      <c r="F164" s="157"/>
      <c r="G164" s="157"/>
      <c r="H164" s="157"/>
      <c r="I164" s="157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3" customFormat="1" x14ac:dyDescent="0.2">
      <c r="A165" s="1"/>
      <c r="B165" s="1"/>
      <c r="C165" s="16"/>
      <c r="D165" s="1"/>
      <c r="E165" s="1"/>
      <c r="F165" s="157"/>
      <c r="G165" s="157"/>
      <c r="H165" s="157"/>
      <c r="I165" s="157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3" customFormat="1" x14ac:dyDescent="0.2">
      <c r="A166" s="1"/>
      <c r="B166" s="1"/>
      <c r="C166" s="16"/>
      <c r="D166" s="1"/>
      <c r="E166" s="1"/>
      <c r="F166" s="157"/>
      <c r="G166" s="157"/>
      <c r="H166" s="157"/>
      <c r="I166" s="157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3" customFormat="1" x14ac:dyDescent="0.2">
      <c r="A167" s="1"/>
      <c r="B167" s="1"/>
      <c r="C167" s="16"/>
      <c r="D167" s="1"/>
      <c r="E167" s="1"/>
      <c r="F167" s="157"/>
      <c r="G167" s="157"/>
      <c r="H167" s="157"/>
      <c r="I167" s="157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1" customFormat="1" x14ac:dyDescent="0.2">
      <c r="C168" s="16"/>
      <c r="F168" s="157"/>
      <c r="G168" s="157"/>
      <c r="H168" s="157"/>
      <c r="I168" s="157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1" customFormat="1" x14ac:dyDescent="0.2">
      <c r="C169" s="16"/>
      <c r="F169" s="157"/>
      <c r="G169" s="157"/>
      <c r="H169" s="157"/>
      <c r="I169" s="157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" customFormat="1" x14ac:dyDescent="0.2">
      <c r="C170" s="16"/>
      <c r="F170" s="157"/>
      <c r="G170" s="157"/>
      <c r="H170" s="157"/>
      <c r="I170" s="157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1" customFormat="1" x14ac:dyDescent="0.2">
      <c r="C171" s="16"/>
      <c r="F171" s="157"/>
      <c r="G171" s="157"/>
      <c r="H171" s="157"/>
      <c r="I171" s="157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1" customFormat="1" x14ac:dyDescent="0.2">
      <c r="C172" s="16"/>
      <c r="F172" s="157"/>
      <c r="G172" s="157"/>
      <c r="H172" s="157"/>
      <c r="I172" s="157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1" customFormat="1" x14ac:dyDescent="0.2">
      <c r="C173" s="16"/>
      <c r="F173" s="157"/>
      <c r="G173" s="157"/>
      <c r="H173" s="157"/>
      <c r="I173" s="157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1" customFormat="1" x14ac:dyDescent="0.2">
      <c r="C174" s="16"/>
      <c r="F174" s="157"/>
      <c r="G174" s="157"/>
      <c r="H174" s="157"/>
      <c r="I174" s="157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1" customFormat="1" x14ac:dyDescent="0.2">
      <c r="C175" s="16"/>
      <c r="F175" s="157"/>
      <c r="G175" s="157"/>
      <c r="H175" s="157"/>
      <c r="I175" s="157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" customFormat="1" x14ac:dyDescent="0.2">
      <c r="C176" s="16"/>
      <c r="F176" s="157"/>
      <c r="G176" s="157"/>
      <c r="H176" s="157"/>
      <c r="I176" s="157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3:44" s="1" customFormat="1" x14ac:dyDescent="0.2">
      <c r="C177" s="16"/>
      <c r="F177" s="157"/>
      <c r="G177" s="157"/>
      <c r="H177" s="157"/>
      <c r="I177" s="157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3:44" s="1" customFormat="1" x14ac:dyDescent="0.2">
      <c r="C178" s="16"/>
      <c r="F178" s="157"/>
      <c r="G178" s="157"/>
      <c r="H178" s="157"/>
      <c r="I178" s="157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3:44" s="1" customFormat="1" x14ac:dyDescent="0.2">
      <c r="C179" s="16"/>
      <c r="F179" s="157"/>
      <c r="G179" s="157"/>
      <c r="H179" s="157"/>
      <c r="I179" s="157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3:44" s="1" customFormat="1" x14ac:dyDescent="0.2">
      <c r="C180" s="16"/>
      <c r="F180" s="157"/>
      <c r="G180" s="157"/>
      <c r="H180" s="157"/>
      <c r="I180" s="157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3:44" s="1" customFormat="1" x14ac:dyDescent="0.2">
      <c r="C181" s="16"/>
      <c r="F181" s="157"/>
      <c r="G181" s="157"/>
      <c r="H181" s="157"/>
      <c r="I181" s="157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3:44" s="1" customFormat="1" x14ac:dyDescent="0.2">
      <c r="C182" s="16"/>
      <c r="F182" s="157"/>
      <c r="G182" s="157"/>
      <c r="H182" s="157"/>
      <c r="I182" s="157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3:44" s="1" customFormat="1" x14ac:dyDescent="0.2">
      <c r="C183" s="16"/>
      <c r="F183" s="157"/>
      <c r="G183" s="157"/>
      <c r="H183" s="157"/>
      <c r="I183" s="157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3:44" s="1" customFormat="1" x14ac:dyDescent="0.2">
      <c r="C184" s="16"/>
      <c r="F184" s="157"/>
      <c r="G184" s="157"/>
      <c r="H184" s="157"/>
      <c r="I184" s="157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3:44" s="1" customFormat="1" x14ac:dyDescent="0.2">
      <c r="C185" s="16"/>
      <c r="F185" s="157"/>
      <c r="G185" s="157"/>
      <c r="H185" s="157"/>
      <c r="I185" s="157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3:44" s="1" customFormat="1" x14ac:dyDescent="0.2">
      <c r="C186" s="16"/>
      <c r="F186" s="157"/>
      <c r="G186" s="157"/>
      <c r="H186" s="157"/>
      <c r="I186" s="157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3:44" s="1" customFormat="1" x14ac:dyDescent="0.2">
      <c r="C187" s="16"/>
      <c r="F187" s="157"/>
      <c r="G187" s="157"/>
      <c r="H187" s="157"/>
      <c r="I187" s="157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3:44" s="1" customFormat="1" x14ac:dyDescent="0.2">
      <c r="C188" s="16"/>
      <c r="F188" s="157"/>
      <c r="G188" s="157"/>
      <c r="H188" s="157"/>
      <c r="I188" s="157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3:44" s="1" customFormat="1" x14ac:dyDescent="0.2">
      <c r="C189" s="16"/>
      <c r="F189" s="157"/>
      <c r="G189" s="157"/>
      <c r="H189" s="157"/>
      <c r="I189" s="157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3:44" s="1" customFormat="1" x14ac:dyDescent="0.2">
      <c r="C190" s="16"/>
      <c r="F190" s="157"/>
      <c r="G190" s="157"/>
      <c r="H190" s="157"/>
      <c r="I190" s="157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3:44" s="1" customFormat="1" x14ac:dyDescent="0.2">
      <c r="C191" s="16"/>
      <c r="F191" s="157"/>
      <c r="G191" s="157"/>
      <c r="H191" s="157"/>
      <c r="I191" s="157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3:44" s="1" customFormat="1" x14ac:dyDescent="0.2">
      <c r="C192" s="16"/>
      <c r="F192" s="157"/>
      <c r="G192" s="157"/>
      <c r="H192" s="157"/>
      <c r="I192" s="157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3:44" s="1" customFormat="1" x14ac:dyDescent="0.2">
      <c r="C193" s="16"/>
      <c r="F193" s="157"/>
      <c r="G193" s="157"/>
      <c r="H193" s="157"/>
      <c r="I193" s="157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3:44" s="1" customFormat="1" x14ac:dyDescent="0.2">
      <c r="C194" s="16"/>
      <c r="F194" s="157"/>
      <c r="G194" s="157"/>
      <c r="H194" s="157"/>
      <c r="I194" s="157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3:44" s="1" customFormat="1" x14ac:dyDescent="0.2">
      <c r="C195" s="16"/>
      <c r="F195" s="157"/>
      <c r="G195" s="157"/>
      <c r="H195" s="157"/>
      <c r="I195" s="157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3:44" s="1" customFormat="1" x14ac:dyDescent="0.2">
      <c r="C196" s="16"/>
      <c r="F196" s="157"/>
      <c r="G196" s="157"/>
      <c r="H196" s="157"/>
      <c r="I196" s="157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3:44" s="1" customFormat="1" x14ac:dyDescent="0.2">
      <c r="C197" s="16"/>
      <c r="F197" s="157"/>
      <c r="G197" s="157"/>
      <c r="H197" s="157"/>
      <c r="I197" s="157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3:44" s="1" customFormat="1" x14ac:dyDescent="0.2">
      <c r="C198" s="16"/>
      <c r="F198" s="157"/>
      <c r="G198" s="157"/>
      <c r="H198" s="157"/>
      <c r="I198" s="157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3:44" s="1" customFormat="1" x14ac:dyDescent="0.2">
      <c r="C199" s="16"/>
      <c r="F199" s="157"/>
      <c r="G199" s="157"/>
      <c r="H199" s="157"/>
      <c r="I199" s="157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3:44" s="1" customFormat="1" x14ac:dyDescent="0.2">
      <c r="C200" s="16"/>
      <c r="F200" s="157"/>
      <c r="G200" s="157"/>
      <c r="H200" s="157"/>
      <c r="I200" s="157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3:44" s="1" customFormat="1" x14ac:dyDescent="0.2">
      <c r="C201" s="16"/>
      <c r="F201" s="157"/>
      <c r="G201" s="157"/>
      <c r="H201" s="157"/>
      <c r="I201" s="157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3:44" s="1" customFormat="1" x14ac:dyDescent="0.2">
      <c r="C202" s="16"/>
      <c r="F202" s="157"/>
      <c r="G202" s="157"/>
      <c r="H202" s="157"/>
      <c r="I202" s="157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3:44" s="1" customFormat="1" x14ac:dyDescent="0.2">
      <c r="C203" s="16"/>
      <c r="F203" s="157"/>
      <c r="G203" s="157"/>
      <c r="H203" s="157"/>
      <c r="I203" s="157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3:44" s="1" customFormat="1" x14ac:dyDescent="0.2">
      <c r="C204" s="16"/>
      <c r="F204" s="157"/>
      <c r="G204" s="157"/>
      <c r="H204" s="157"/>
      <c r="I204" s="157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3:44" s="1" customFormat="1" x14ac:dyDescent="0.2">
      <c r="C205" s="16"/>
      <c r="F205" s="157"/>
      <c r="G205" s="157"/>
      <c r="H205" s="157"/>
      <c r="I205" s="157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3:44" s="1" customFormat="1" x14ac:dyDescent="0.2">
      <c r="C206" s="16"/>
      <c r="F206" s="157"/>
      <c r="G206" s="157"/>
      <c r="H206" s="157"/>
      <c r="I206" s="157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3:44" s="1" customFormat="1" x14ac:dyDescent="0.2">
      <c r="C207" s="16"/>
      <c r="F207" s="157"/>
      <c r="G207" s="157"/>
      <c r="H207" s="157"/>
      <c r="I207" s="157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3:44" s="1" customFormat="1" x14ac:dyDescent="0.2">
      <c r="C208" s="16"/>
      <c r="F208" s="157"/>
      <c r="G208" s="157"/>
      <c r="H208" s="157"/>
      <c r="I208" s="157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3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3:44" s="1" customFormat="1" x14ac:dyDescent="0.2">
      <c r="C209" s="16"/>
      <c r="F209" s="157"/>
      <c r="G209" s="157"/>
      <c r="H209" s="157"/>
      <c r="I209" s="157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3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3:44" s="1" customFormat="1" x14ac:dyDescent="0.2">
      <c r="C210" s="16"/>
      <c r="F210" s="157"/>
      <c r="G210" s="157"/>
      <c r="H210" s="157"/>
      <c r="I210" s="157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3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3:44" s="1" customFormat="1" x14ac:dyDescent="0.2">
      <c r="C211" s="16"/>
      <c r="F211" s="157"/>
      <c r="G211" s="157"/>
      <c r="H211" s="157"/>
      <c r="I211" s="157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3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3:44" s="1" customFormat="1" x14ac:dyDescent="0.2">
      <c r="C212" s="16"/>
      <c r="F212" s="157"/>
      <c r="G212" s="157"/>
      <c r="H212" s="157"/>
      <c r="I212" s="157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3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3:44" s="1" customFormat="1" x14ac:dyDescent="0.2">
      <c r="C213" s="16"/>
      <c r="F213" s="157"/>
      <c r="G213" s="157"/>
      <c r="H213" s="157"/>
      <c r="I213" s="157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3:44" s="1" customFormat="1" x14ac:dyDescent="0.2">
      <c r="C214" s="16"/>
      <c r="F214" s="157"/>
      <c r="G214" s="157"/>
      <c r="H214" s="157"/>
      <c r="I214" s="157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3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3:44" s="1" customFormat="1" x14ac:dyDescent="0.2">
      <c r="C215" s="16"/>
      <c r="F215" s="157"/>
      <c r="G215" s="157"/>
      <c r="H215" s="157"/>
      <c r="I215" s="157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3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3:44" s="1" customFormat="1" x14ac:dyDescent="0.2">
      <c r="C216" s="16"/>
      <c r="F216" s="157"/>
      <c r="G216" s="157"/>
      <c r="H216" s="157"/>
      <c r="I216" s="157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3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3:44" s="1" customFormat="1" x14ac:dyDescent="0.2">
      <c r="C217" s="16"/>
      <c r="F217" s="157"/>
      <c r="G217" s="157"/>
      <c r="H217" s="157"/>
      <c r="I217" s="157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3:44" s="1" customFormat="1" x14ac:dyDescent="0.2">
      <c r="C218" s="16"/>
      <c r="F218" s="157"/>
      <c r="G218" s="157"/>
      <c r="H218" s="157"/>
      <c r="I218" s="157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3:44" s="1" customFormat="1" x14ac:dyDescent="0.2">
      <c r="C219" s="16"/>
      <c r="F219" s="157"/>
      <c r="G219" s="157"/>
      <c r="H219" s="157"/>
      <c r="I219" s="157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3:44" s="1" customFormat="1" x14ac:dyDescent="0.2">
      <c r="C220" s="16"/>
      <c r="F220" s="157"/>
      <c r="G220" s="157"/>
      <c r="H220" s="157"/>
      <c r="I220" s="157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3:44" s="1" customFormat="1" x14ac:dyDescent="0.2">
      <c r="C221" s="16"/>
      <c r="F221" s="157"/>
      <c r="G221" s="157"/>
      <c r="H221" s="157"/>
      <c r="I221" s="157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3:44" s="1" customFormat="1" x14ac:dyDescent="0.2">
      <c r="C222" s="16"/>
      <c r="F222" s="157"/>
      <c r="G222" s="157"/>
      <c r="H222" s="157"/>
      <c r="I222" s="157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3:44" s="1" customFormat="1" x14ac:dyDescent="0.2">
      <c r="C223" s="16"/>
      <c r="F223" s="157"/>
      <c r="G223" s="157"/>
      <c r="H223" s="157"/>
      <c r="I223" s="157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3:44" s="1" customFormat="1" x14ac:dyDescent="0.2">
      <c r="C224" s="16"/>
      <c r="F224" s="157"/>
      <c r="G224" s="157"/>
      <c r="H224" s="157"/>
      <c r="I224" s="157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3:44" s="1" customFormat="1" x14ac:dyDescent="0.2">
      <c r="C225" s="16"/>
      <c r="F225" s="157"/>
      <c r="G225" s="157"/>
      <c r="H225" s="157"/>
      <c r="I225" s="157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3:44" s="1" customFormat="1" x14ac:dyDescent="0.2">
      <c r="C226" s="16"/>
      <c r="F226" s="157"/>
      <c r="G226" s="157"/>
      <c r="H226" s="157"/>
      <c r="I226" s="157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3:44" s="1" customFormat="1" x14ac:dyDescent="0.2">
      <c r="C227" s="16"/>
      <c r="F227" s="157"/>
      <c r="G227" s="157"/>
      <c r="H227" s="157"/>
      <c r="I227" s="157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3:44" s="1" customFormat="1" x14ac:dyDescent="0.2">
      <c r="C228" s="16"/>
      <c r="F228" s="157"/>
      <c r="G228" s="157"/>
      <c r="H228" s="157"/>
      <c r="I228" s="157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3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3:44" s="1" customFormat="1" x14ac:dyDescent="0.2">
      <c r="C229" s="16"/>
      <c r="F229" s="157"/>
      <c r="G229" s="157"/>
      <c r="H229" s="157"/>
      <c r="I229" s="157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3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3:44" s="1" customFormat="1" x14ac:dyDescent="0.2">
      <c r="C230" s="16"/>
      <c r="F230" s="157"/>
      <c r="G230" s="157"/>
      <c r="H230" s="157"/>
      <c r="I230" s="157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3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3:44" s="1" customFormat="1" x14ac:dyDescent="0.2">
      <c r="C231" s="16"/>
      <c r="F231" s="157"/>
      <c r="G231" s="157"/>
      <c r="H231" s="157"/>
      <c r="I231" s="157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3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3:44" s="1" customFormat="1" x14ac:dyDescent="0.2">
      <c r="C232" s="16"/>
      <c r="F232" s="157"/>
      <c r="G232" s="157"/>
      <c r="H232" s="157"/>
      <c r="I232" s="157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3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3:44" s="1" customFormat="1" x14ac:dyDescent="0.2">
      <c r="C233" s="16"/>
      <c r="F233" s="157"/>
      <c r="G233" s="157"/>
      <c r="H233" s="157"/>
      <c r="I233" s="157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3:44" s="1" customFormat="1" x14ac:dyDescent="0.2">
      <c r="C234" s="16"/>
      <c r="F234" s="157"/>
      <c r="G234" s="157"/>
      <c r="H234" s="157"/>
      <c r="I234" s="157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3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3:44" s="1" customFormat="1" x14ac:dyDescent="0.2">
      <c r="C235" s="16"/>
      <c r="F235" s="157"/>
      <c r="G235" s="157"/>
      <c r="H235" s="157"/>
      <c r="I235" s="157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3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3:44" s="1" customFormat="1" x14ac:dyDescent="0.2">
      <c r="C236" s="16"/>
      <c r="F236" s="157"/>
      <c r="G236" s="157"/>
      <c r="H236" s="157"/>
      <c r="I236" s="157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3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3:44" s="1" customFormat="1" x14ac:dyDescent="0.2">
      <c r="C237" s="16"/>
      <c r="F237" s="157"/>
      <c r="G237" s="157"/>
      <c r="H237" s="157"/>
      <c r="I237" s="157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3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3:44" s="1" customFormat="1" x14ac:dyDescent="0.2">
      <c r="C238" s="16"/>
      <c r="F238" s="157"/>
      <c r="G238" s="157"/>
      <c r="H238" s="157"/>
      <c r="I238" s="157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3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3:44" s="1" customFormat="1" x14ac:dyDescent="0.2">
      <c r="C239" s="16"/>
      <c r="F239" s="157"/>
      <c r="G239" s="157"/>
      <c r="H239" s="157"/>
      <c r="I239" s="157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3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3:44" s="1" customFormat="1" x14ac:dyDescent="0.2">
      <c r="C240" s="16"/>
      <c r="F240" s="157"/>
      <c r="G240" s="157"/>
      <c r="H240" s="157"/>
      <c r="I240" s="157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3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3:44" s="1" customFormat="1" x14ac:dyDescent="0.2">
      <c r="C241" s="16"/>
      <c r="F241" s="157"/>
      <c r="G241" s="157"/>
      <c r="H241" s="157"/>
      <c r="I241" s="157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3:44" s="1" customFormat="1" x14ac:dyDescent="0.2">
      <c r="C242" s="16"/>
      <c r="F242" s="157"/>
      <c r="G242" s="157"/>
      <c r="H242" s="157"/>
      <c r="I242" s="157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3:44" s="1" customFormat="1" x14ac:dyDescent="0.2">
      <c r="C243" s="16"/>
      <c r="F243" s="157"/>
      <c r="G243" s="157"/>
      <c r="H243" s="157"/>
      <c r="I243" s="157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3:44" s="1" customFormat="1" x14ac:dyDescent="0.2">
      <c r="C244" s="16"/>
      <c r="F244" s="157"/>
      <c r="G244" s="157"/>
      <c r="H244" s="157"/>
      <c r="I244" s="157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3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3:44" s="1" customFormat="1" x14ac:dyDescent="0.2">
      <c r="C245" s="16"/>
      <c r="F245" s="157"/>
      <c r="G245" s="157"/>
      <c r="H245" s="157"/>
      <c r="I245" s="157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3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3:44" s="1" customFormat="1" x14ac:dyDescent="0.2">
      <c r="C246" s="16"/>
      <c r="F246" s="157"/>
      <c r="G246" s="157"/>
      <c r="H246" s="157"/>
      <c r="I246" s="157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3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3:44" s="1" customFormat="1" x14ac:dyDescent="0.2">
      <c r="C247" s="16"/>
      <c r="F247" s="157"/>
      <c r="G247" s="157"/>
      <c r="H247" s="157"/>
      <c r="I247" s="157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3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3:44" s="1" customFormat="1" x14ac:dyDescent="0.2">
      <c r="C248" s="16"/>
      <c r="F248" s="157"/>
      <c r="G248" s="157"/>
      <c r="H248" s="157"/>
      <c r="I248" s="157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3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3:44" s="1" customFormat="1" x14ac:dyDescent="0.2">
      <c r="C249" s="16"/>
      <c r="F249" s="157"/>
      <c r="G249" s="157"/>
      <c r="H249" s="157"/>
      <c r="I249" s="157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3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3:44" s="1" customFormat="1" x14ac:dyDescent="0.2">
      <c r="C250" s="16"/>
      <c r="F250" s="157"/>
      <c r="G250" s="157"/>
      <c r="H250" s="157"/>
      <c r="I250" s="157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3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3:44" s="1" customFormat="1" x14ac:dyDescent="0.2">
      <c r="C251" s="16"/>
      <c r="F251" s="157"/>
      <c r="G251" s="157"/>
      <c r="H251" s="157"/>
      <c r="I251" s="157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3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3:44" s="1" customFormat="1" x14ac:dyDescent="0.2">
      <c r="C252" s="16"/>
      <c r="F252" s="157"/>
      <c r="G252" s="157"/>
      <c r="H252" s="157"/>
      <c r="I252" s="157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3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3:44" s="1" customFormat="1" x14ac:dyDescent="0.2">
      <c r="C253" s="16"/>
      <c r="F253" s="157"/>
      <c r="G253" s="157"/>
      <c r="H253" s="157"/>
      <c r="I253" s="157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3:44" s="1" customFormat="1" x14ac:dyDescent="0.2">
      <c r="C254" s="16"/>
      <c r="F254" s="157"/>
      <c r="G254" s="157"/>
      <c r="H254" s="157"/>
      <c r="I254" s="157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3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3:44" s="1" customFormat="1" x14ac:dyDescent="0.2">
      <c r="C255" s="16"/>
      <c r="F255" s="157"/>
      <c r="G255" s="157"/>
      <c r="H255" s="157"/>
      <c r="I255" s="157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3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3:44" s="1" customFormat="1" x14ac:dyDescent="0.2">
      <c r="C256" s="16"/>
      <c r="F256" s="157"/>
      <c r="G256" s="157"/>
      <c r="H256" s="157"/>
      <c r="I256" s="157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3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3:44" s="1" customFormat="1" x14ac:dyDescent="0.2">
      <c r="C257" s="16"/>
      <c r="F257" s="157"/>
      <c r="G257" s="157"/>
      <c r="H257" s="157"/>
      <c r="I257" s="157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3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3:44" s="1" customFormat="1" x14ac:dyDescent="0.2">
      <c r="C258" s="16"/>
      <c r="F258" s="157"/>
      <c r="G258" s="157"/>
      <c r="H258" s="157"/>
      <c r="I258" s="157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3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3:44" s="1" customFormat="1" x14ac:dyDescent="0.2">
      <c r="C259" s="16"/>
      <c r="F259" s="157"/>
      <c r="G259" s="157"/>
      <c r="H259" s="157"/>
      <c r="I259" s="157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3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</sheetData>
  <mergeCells count="4">
    <mergeCell ref="A1:J1"/>
    <mergeCell ref="J96:U96"/>
    <mergeCell ref="J3:U3"/>
    <mergeCell ref="A3:E3"/>
  </mergeCells>
  <pageMargins left="0" right="0" top="0.11811023622047245" bottom="0.23622047244094491" header="0.51181102362204722" footer="0.15748031496062992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11-Lesy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Pisarčík</cp:lastModifiedBy>
  <cp:lastPrinted>2021-04-07T13:03:20Z</cp:lastPrinted>
  <dcterms:created xsi:type="dcterms:W3CDTF">2014-03-31T06:58:29Z</dcterms:created>
  <dcterms:modified xsi:type="dcterms:W3CDTF">2023-02-27T09:20:34Z</dcterms:modified>
</cp:coreProperties>
</file>