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_Janka 2\Dokumenty 2021\MsZ\na web 22.4.2021\"/>
    </mc:Choice>
  </mc:AlternateContent>
  <bookViews>
    <workbookView xWindow="0" yWindow="0" windowWidth="22035" windowHeight="4905"/>
  </bookViews>
  <sheets>
    <sheet name="11-Lesy" sheetId="4" r:id="rId1"/>
    <sheet name="Hárok1" sheetId="8" r:id="rId2"/>
    <sheet name="Hárok2" sheetId="9" r:id="rId3"/>
  </sheets>
  <calcPr calcId="162913"/>
</workbook>
</file>

<file path=xl/calcChain.xml><?xml version="1.0" encoding="utf-8"?>
<calcChain xmlns="http://schemas.openxmlformats.org/spreadsheetml/2006/main">
  <c r="W115" i="4" l="1"/>
  <c r="W43" i="4"/>
  <c r="W34" i="4"/>
  <c r="I124" i="4" l="1"/>
  <c r="J124" i="4"/>
  <c r="I87" i="4"/>
  <c r="J87" i="4"/>
  <c r="H87" i="4"/>
  <c r="W44" i="4"/>
  <c r="W42" i="4"/>
  <c r="I126" i="4" l="1"/>
  <c r="J126" i="4"/>
  <c r="W123" i="4" l="1"/>
  <c r="W117" i="4" l="1"/>
  <c r="W52" i="4" l="1"/>
  <c r="W51" i="4"/>
  <c r="W47" i="4"/>
  <c r="W121" i="4" l="1"/>
  <c r="W39" i="4" l="1"/>
  <c r="V87" i="4" l="1"/>
  <c r="V124" i="4"/>
  <c r="W110" i="4"/>
  <c r="H124" i="4" l="1"/>
  <c r="G124" i="4"/>
  <c r="G87" i="4"/>
  <c r="F87" i="4"/>
  <c r="G126" i="4" l="1"/>
  <c r="H126" i="4"/>
  <c r="N87" i="4" l="1"/>
  <c r="N124" i="4"/>
  <c r="N126" i="4" l="1"/>
  <c r="W64" i="4" l="1"/>
  <c r="K124" i="4"/>
  <c r="L124" i="4"/>
  <c r="M124" i="4"/>
  <c r="O124" i="4"/>
  <c r="P124" i="4"/>
  <c r="Q124" i="4"/>
  <c r="R124" i="4"/>
  <c r="S124" i="4"/>
  <c r="T124" i="4"/>
  <c r="U124" i="4"/>
  <c r="F124" i="4"/>
  <c r="W79" i="4" l="1"/>
  <c r="W92" i="4"/>
  <c r="W54" i="4" l="1"/>
  <c r="W46" i="4" l="1"/>
  <c r="W48" i="4"/>
  <c r="W49" i="4"/>
  <c r="W50" i="4"/>
  <c r="W53" i="4"/>
  <c r="W55" i="4"/>
  <c r="W56" i="4"/>
  <c r="W57" i="4"/>
  <c r="W58" i="4"/>
  <c r="W59" i="4"/>
  <c r="W60" i="4"/>
  <c r="F126" i="4" l="1"/>
  <c r="Y32" i="4" l="1"/>
  <c r="W93" i="4" l="1"/>
  <c r="W74" i="4" l="1"/>
  <c r="W95" i="4" l="1"/>
  <c r="W96" i="4"/>
  <c r="W97" i="4"/>
  <c r="W98" i="4"/>
  <c r="W99" i="4"/>
  <c r="W100" i="4"/>
  <c r="W101" i="4"/>
  <c r="W102" i="4"/>
  <c r="W103" i="4"/>
  <c r="W104" i="4"/>
  <c r="W105" i="4"/>
  <c r="W106" i="4"/>
  <c r="W107" i="4"/>
  <c r="W108" i="4"/>
  <c r="W109" i="4"/>
  <c r="W111" i="4"/>
  <c r="W112" i="4"/>
  <c r="W113" i="4"/>
  <c r="W114" i="4"/>
  <c r="W116" i="4"/>
  <c r="W118" i="4"/>
  <c r="W119" i="4"/>
  <c r="W120" i="4"/>
  <c r="W122" i="4"/>
  <c r="W45" i="4" l="1"/>
  <c r="E87" i="4" l="1"/>
  <c r="W40" i="4"/>
  <c r="W85" i="4"/>
  <c r="E124" i="4" l="1"/>
  <c r="E126" i="4" s="1"/>
  <c r="S87" i="4" l="1"/>
  <c r="K87" i="4" l="1"/>
  <c r="L87" i="4"/>
  <c r="M87" i="4"/>
  <c r="O87" i="4"/>
  <c r="P87" i="4"/>
  <c r="Q87" i="4"/>
  <c r="R87" i="4"/>
  <c r="T87" i="4"/>
  <c r="U87" i="4"/>
  <c r="D124" i="4" l="1"/>
  <c r="D87" i="4"/>
  <c r="D126" i="4" l="1"/>
  <c r="C124" i="4"/>
  <c r="C87" i="4" l="1"/>
  <c r="W69" i="4" l="1"/>
  <c r="W36" i="4" l="1"/>
  <c r="S126" i="4" l="1"/>
  <c r="W86" i="4"/>
  <c r="W94" i="4"/>
  <c r="W124" i="4" s="1"/>
  <c r="K126" i="4"/>
  <c r="O126" i="4" l="1"/>
  <c r="T126" i="4"/>
  <c r="V126" i="4"/>
  <c r="R126" i="4"/>
  <c r="P126" i="4"/>
  <c r="U126" i="4"/>
  <c r="Q126" i="4"/>
  <c r="M126" i="4"/>
  <c r="L126" i="4"/>
  <c r="W6" i="4"/>
  <c r="W7" i="4"/>
  <c r="W8" i="4"/>
  <c r="W9" i="4"/>
  <c r="W10" i="4"/>
  <c r="W11" i="4"/>
  <c r="W12" i="4"/>
  <c r="W13" i="4"/>
  <c r="W14" i="4"/>
  <c r="W15" i="4"/>
  <c r="W16" i="4"/>
  <c r="W17" i="4"/>
  <c r="W18" i="4"/>
  <c r="W19" i="4"/>
  <c r="W20" i="4"/>
  <c r="W21" i="4"/>
  <c r="W22" i="4"/>
  <c r="W23" i="4"/>
  <c r="W24" i="4"/>
  <c r="W25" i="4"/>
  <c r="W26" i="4"/>
  <c r="W27" i="4"/>
  <c r="W28" i="4"/>
  <c r="W29" i="4"/>
  <c r="W30" i="4"/>
  <c r="W31" i="4"/>
  <c r="W32" i="4"/>
  <c r="W33" i="4"/>
  <c r="W35" i="4"/>
  <c r="W37" i="4"/>
  <c r="W38" i="4"/>
  <c r="W41" i="4"/>
  <c r="W61" i="4"/>
  <c r="W62" i="4"/>
  <c r="W63" i="4"/>
  <c r="W65" i="4"/>
  <c r="W66" i="4"/>
  <c r="W67" i="4"/>
  <c r="W68" i="4"/>
  <c r="W70" i="4"/>
  <c r="W71" i="4"/>
  <c r="W72" i="4"/>
  <c r="W73" i="4"/>
  <c r="W75" i="4"/>
  <c r="W76" i="4"/>
  <c r="W77" i="4"/>
  <c r="W78" i="4"/>
  <c r="W80" i="4"/>
  <c r="W81" i="4"/>
  <c r="W82" i="4"/>
  <c r="W83" i="4"/>
  <c r="W84" i="4"/>
  <c r="W5" i="4"/>
  <c r="W87" i="4" l="1"/>
  <c r="W126" i="4" s="1"/>
  <c r="C126" i="4" l="1"/>
</calcChain>
</file>

<file path=xl/sharedStrings.xml><?xml version="1.0" encoding="utf-8"?>
<sst xmlns="http://schemas.openxmlformats.org/spreadsheetml/2006/main" count="225" uniqueCount="201">
  <si>
    <t>Náklady</t>
  </si>
  <si>
    <t>Účet</t>
  </si>
  <si>
    <t>Spotreba sadeníc</t>
  </si>
  <si>
    <t>Spotreba hnojiv</t>
  </si>
  <si>
    <t>škôlky - výroba sadeníc</t>
  </si>
  <si>
    <t>Spotreba stavebného materiálu</t>
  </si>
  <si>
    <t>Spotreba náhr. dielov</t>
  </si>
  <si>
    <t>Spotreba PNEU</t>
  </si>
  <si>
    <t>Spotreba palív</t>
  </si>
  <si>
    <t>nafta,benzín</t>
  </si>
  <si>
    <t>Spotreba motorových olejov</t>
  </si>
  <si>
    <t>Spotreba tech. plynov</t>
  </si>
  <si>
    <t>Spotreba ostatného materiálu</t>
  </si>
  <si>
    <t>drobný mat.pre pestovnú činnosť</t>
  </si>
  <si>
    <t>Spotreba OOPP</t>
  </si>
  <si>
    <t>Spotreba kancelárskych potrieb</t>
  </si>
  <si>
    <t xml:space="preserve">Spotreba náhr. dielov na počítače </t>
  </si>
  <si>
    <t>Spotreba čistiacich prostriedkov</t>
  </si>
  <si>
    <t>Spotreba chemikálií</t>
  </si>
  <si>
    <t>vnútropodnikové prevody - materiál</t>
  </si>
  <si>
    <t>posyp.materiál,rezivo</t>
  </si>
  <si>
    <t>Spotreba vlastnej výroby/drevná hmota/</t>
  </si>
  <si>
    <t>opravy mostov a oplotenia</t>
  </si>
  <si>
    <t>Spotreba elektrickej energie</t>
  </si>
  <si>
    <t>Spotreba plynu</t>
  </si>
  <si>
    <t>Spotreba vody,stočné</t>
  </si>
  <si>
    <t>Spotreba neskladovaných materiálov</t>
  </si>
  <si>
    <t>Opravy a údržby nestavebné</t>
  </si>
  <si>
    <t>Vnútropodnikové náklady- opravy a údržba</t>
  </si>
  <si>
    <t>Cestovné (služobné cesty/</t>
  </si>
  <si>
    <t>Náklady na reprezentáciu</t>
  </si>
  <si>
    <t>Poštovné poplatky</t>
  </si>
  <si>
    <t>Náklady na reklamu</t>
  </si>
  <si>
    <t>Prepravné náklady ostatné</t>
  </si>
  <si>
    <t>Provízie-odmeny za sprostredkovanie</t>
  </si>
  <si>
    <t>Kurzy, školenia, semináre</t>
  </si>
  <si>
    <t>Tvorba sociálneho fondu</t>
  </si>
  <si>
    <t>Daň z motor.vozidiel</t>
  </si>
  <si>
    <t>Dary, sponzorské príspevky</t>
  </si>
  <si>
    <t>Odpis nevymožiteľných pohľadávok</t>
  </si>
  <si>
    <t>Pokuty a penále</t>
  </si>
  <si>
    <t xml:space="preserve">Ostatné náklady </t>
  </si>
  <si>
    <t>Zľavy poskytnuté MsZ</t>
  </si>
  <si>
    <t>Manká a škody</t>
  </si>
  <si>
    <t>Rekultivácia skládky</t>
  </si>
  <si>
    <t>zákonné odpisy</t>
  </si>
  <si>
    <t>Odpisy z dotácii</t>
  </si>
  <si>
    <t>55101-07</t>
  </si>
  <si>
    <t>rekonštrucia les.ciest (fondy)</t>
  </si>
  <si>
    <t>Leasing - úroky</t>
  </si>
  <si>
    <t>Bankové poplatky</t>
  </si>
  <si>
    <t>Poistné budovy</t>
  </si>
  <si>
    <t>Zák. poistné dopr. prostriedky</t>
  </si>
  <si>
    <t>Havarijné poistné dopr. prostr.</t>
  </si>
  <si>
    <t>Poistné - pracovníci</t>
  </si>
  <si>
    <t>Náklady spolu</t>
  </si>
  <si>
    <t>Výnosy</t>
  </si>
  <si>
    <t>Tržby za samovýrobu</t>
  </si>
  <si>
    <t>Tržby za predaj dreva na pni</t>
  </si>
  <si>
    <t>Tržby za vlastné výrobky / drevná hmota /</t>
  </si>
  <si>
    <t xml:space="preserve">cudzí odberatelia  </t>
  </si>
  <si>
    <t>Tržby za rezivo</t>
  </si>
  <si>
    <t xml:space="preserve">Tržby vnútropodnikové /výrobky/ </t>
  </si>
  <si>
    <t xml:space="preserve">dodávky na pílu  </t>
  </si>
  <si>
    <t>Tržby za vyseparované komodity</t>
  </si>
  <si>
    <t>Tržby ostatné</t>
  </si>
  <si>
    <t>60212,18,64803</t>
  </si>
  <si>
    <t>Tržby za stavebné práce</t>
  </si>
  <si>
    <t>Tržby vnútropodnikové /služby/</t>
  </si>
  <si>
    <t>Zmena stavu nedokončenej výroby</t>
  </si>
  <si>
    <t>Zmena stavu zásob - sadenice</t>
  </si>
  <si>
    <t>Súdne poplatky</t>
  </si>
  <si>
    <t>Ostatné dotácie - cesty</t>
  </si>
  <si>
    <t>64804-07</t>
  </si>
  <si>
    <t>Kurzové zisky</t>
  </si>
  <si>
    <t>Zučtovanie rezerv</t>
  </si>
  <si>
    <t>Výnosy spolu</t>
  </si>
  <si>
    <t xml:space="preserve">Poznámky  </t>
  </si>
  <si>
    <t>11 lesy</t>
  </si>
  <si>
    <t>Úroky bankám</t>
  </si>
  <si>
    <t>Tržby lesnícke íné</t>
  </si>
  <si>
    <t>ochrana a bezpečnosť práce (oblečenieR+THP)</t>
  </si>
  <si>
    <t>Nájomné za lesný pôdný fond + pôda</t>
  </si>
  <si>
    <t>osobné vozidlá (MITSUBISHI, TRAFIK)</t>
  </si>
  <si>
    <t>Tržby z predaja HIM</t>
  </si>
  <si>
    <t>osobné vozidlá (MITSUBISHI, TRAFIK) ukončenie</t>
  </si>
  <si>
    <t>členovia lesnej stráže ukončenie</t>
  </si>
  <si>
    <t>Ostatné platby sankčného charakteru</t>
  </si>
  <si>
    <t xml:space="preserve">horáreň Ždiar a Šarpanec </t>
  </si>
  <si>
    <t>Poistné majetok a stroje</t>
  </si>
  <si>
    <t xml:space="preserve">Tržby iné </t>
  </si>
  <si>
    <t>Ost.spotreba-rozdiely zo zaokruhľovania</t>
  </si>
  <si>
    <t>Nákup diaľničných známok, mýta</t>
  </si>
  <si>
    <t>Náklady na poradenskú službu</t>
  </si>
  <si>
    <t>Spotreba DHM do 1700€</t>
  </si>
  <si>
    <t xml:space="preserve">Hospodársky výsledok </t>
  </si>
  <si>
    <t>Bežný účet + dotačný</t>
  </si>
  <si>
    <t>THP+R+Réžia</t>
  </si>
  <si>
    <t>Lesy Mesta Spišská Belá, s.r.o.</t>
  </si>
  <si>
    <t>Január</t>
  </si>
  <si>
    <t>Február</t>
  </si>
  <si>
    <t>Apríl</t>
  </si>
  <si>
    <t>Máj</t>
  </si>
  <si>
    <t>Jún</t>
  </si>
  <si>
    <t>Júl</t>
  </si>
  <si>
    <t>August</t>
  </si>
  <si>
    <t>September</t>
  </si>
  <si>
    <t>Oktober</t>
  </si>
  <si>
    <t>November</t>
  </si>
  <si>
    <t>December</t>
  </si>
  <si>
    <t>Marec</t>
  </si>
  <si>
    <t>Spolu za účet</t>
  </si>
  <si>
    <t>Daň z úrokov</t>
  </si>
  <si>
    <t>Október</t>
  </si>
  <si>
    <t>Spolu</t>
  </si>
  <si>
    <t>Ostatné výnosy z hos.čin.-dotácia mesto</t>
  </si>
  <si>
    <t>Bankové úroky- zdanené</t>
  </si>
  <si>
    <t>Bankové úroky-nezdanené</t>
  </si>
  <si>
    <t>Vypracovala vedúca ES:  Mgr. Jana Zuberecová</t>
  </si>
  <si>
    <t>Tržby za lesnícke služby</t>
  </si>
  <si>
    <t>Rezervy zákonné na lesnú pestovnú čin</t>
  </si>
  <si>
    <t>drobný hmot.majetok</t>
  </si>
  <si>
    <t>Hospodárksy výsledok s réžiou</t>
  </si>
  <si>
    <t>Dotácia ÚPSVaR</t>
  </si>
  <si>
    <t>Ost. pokuty, penále, úroky z omeškania</t>
  </si>
  <si>
    <t>Dotácie PPA, LES</t>
  </si>
  <si>
    <t>Skutočnosť 2016</t>
  </si>
  <si>
    <t>Telef.poplatky,rozhlas, internet</t>
  </si>
  <si>
    <t>Služby z MPS</t>
  </si>
  <si>
    <t>Ostatné dane a polatky</t>
  </si>
  <si>
    <t>Trafic, Mitsubishi, JMP</t>
  </si>
  <si>
    <t>nájomné včelín</t>
  </si>
  <si>
    <t>Skutočnosť 2017</t>
  </si>
  <si>
    <t>Odmeny členom dozornej rady</t>
  </si>
  <si>
    <t xml:space="preserve">Príspevok na stravovanie </t>
  </si>
  <si>
    <t xml:space="preserve">Nemocenské dávky </t>
  </si>
  <si>
    <t>MZDY</t>
  </si>
  <si>
    <t>Ostatné služby Dotácia PPA 8.3</t>
  </si>
  <si>
    <t>Daň z príjmov PO</t>
  </si>
  <si>
    <t>Zákonné sociálne poistenie</t>
  </si>
  <si>
    <t>Ostatné služby</t>
  </si>
  <si>
    <t xml:space="preserve">Základné platy </t>
  </si>
  <si>
    <t>Včelíny</t>
  </si>
  <si>
    <t>Šarpanec,Ždiar,</t>
  </si>
  <si>
    <t>Tržby z predaja vlastných výrobkov</t>
  </si>
  <si>
    <t>Tržby parkovisko</t>
  </si>
  <si>
    <t>nájomné horárne</t>
  </si>
  <si>
    <t xml:space="preserve">Ostatné sociálne náklady </t>
  </si>
  <si>
    <t>Ostatné sociálne poistenie DDS</t>
  </si>
  <si>
    <t xml:space="preserve">DDS </t>
  </si>
  <si>
    <t>Tvorba soc. fondu.</t>
  </si>
  <si>
    <t>Sociálna poisťovňa + Zdravotné</t>
  </si>
  <si>
    <t>Plán 2019</t>
  </si>
  <si>
    <t>Ostatné služby-UKRAJINA PROJEKT</t>
  </si>
  <si>
    <t>SINET + volacie programi</t>
  </si>
  <si>
    <t>krádeže, škody zverou</t>
  </si>
  <si>
    <t>Hrubá mzda</t>
  </si>
  <si>
    <t>Príplatky k mzde</t>
  </si>
  <si>
    <t>Zdravotné poistenie</t>
  </si>
  <si>
    <t>Sociálne poistenie</t>
  </si>
  <si>
    <t>Ostatné sociálne poistnie DDS</t>
  </si>
  <si>
    <t>Ostatné náklady - nájomné</t>
  </si>
  <si>
    <t>Odpisy NIM  a HIM</t>
  </si>
  <si>
    <t>Koncesionárky poplatok</t>
  </si>
  <si>
    <t>Nájomne-včelíny a iné</t>
  </si>
  <si>
    <t>Tržby za služobné byty-horárne</t>
  </si>
  <si>
    <t>Zákonné sociálne náklady</t>
  </si>
  <si>
    <t>Skutočnosť 2019</t>
  </si>
  <si>
    <t>Plán 2020</t>
  </si>
  <si>
    <t xml:space="preserve"> Plán na rok 2020</t>
  </si>
  <si>
    <t>Skutočnosť 2015</t>
  </si>
  <si>
    <t>Aktivácia materiálu a tovaru</t>
  </si>
  <si>
    <t>Skutočnosť nákladov v roku 2020</t>
  </si>
  <si>
    <t>Skutočnosť tržieb v roku 2020</t>
  </si>
  <si>
    <t>Trafic</t>
  </si>
  <si>
    <t>Ostatné fin. výnosy</t>
  </si>
  <si>
    <t>Ostatné finančné náklady</t>
  </si>
  <si>
    <t>stromy na dožitie, mŕtve drevo, ochranné lesy</t>
  </si>
  <si>
    <t>Projek UKRAJINA</t>
  </si>
  <si>
    <t>Ostatné prevádz.výnosy voči poisťovni</t>
  </si>
  <si>
    <t>Plán 2021</t>
  </si>
  <si>
    <t>Up Slovensko</t>
  </si>
  <si>
    <t>UKRAJINA PROJEKT HUSKROUA</t>
  </si>
  <si>
    <t>Rezerva na pestovnú činnosť</t>
  </si>
  <si>
    <t>Daň z príjmu PO za 2020</t>
  </si>
  <si>
    <t>nákup sadeníc+vlastné sadenice</t>
  </si>
  <si>
    <t>Mitsubishi</t>
  </si>
  <si>
    <t>kancelárie+hospodárske budovy Šarpanec</t>
  </si>
  <si>
    <t>Oprava aut-TRAFIK</t>
  </si>
  <si>
    <t>Lesnícky deň v KK, deti, seniory, Ukrajina</t>
  </si>
  <si>
    <t>Stravné lístky, prevoz drevnej hmoty</t>
  </si>
  <si>
    <t>Právne služby</t>
  </si>
  <si>
    <t>ťažbárska a pestovná činnosť, lesné cesty</t>
  </si>
  <si>
    <t xml:space="preserve">Stavebný dozor </t>
  </si>
  <si>
    <t>Lesná cesta Suchý a Čierny p., tabule+letáky</t>
  </si>
  <si>
    <t>žiadosti o výnimky,ujma,exekúcie, členské</t>
  </si>
  <si>
    <t>ŠOP zmluva o starostlivosti (PBHL)</t>
  </si>
  <si>
    <t>Obmedzenie bežného hospodárenia - dotácia</t>
  </si>
  <si>
    <t>Mimoprodukčné funkcie lesa, Priame platby</t>
  </si>
  <si>
    <t>TRAFIK - škodová udalosť</t>
  </si>
  <si>
    <t>chémia pre škôlky a ochranu lesa (cervacol)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</si>
</sst>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E_U_R_-;\-* #,##0.00\ _E_U_R_-;_-* &quot;-&quot;??\ _E_U_R_-;_-@_-"/>
    <numFmt numFmtId="164" formatCode="#,##0\ [$€-1]"/>
    <numFmt numFmtId="165" formatCode="[$-F800]dddd\,\ mmmm\ dd\,\ yyyy"/>
    <numFmt numFmtId="166" formatCode="#,##0\ [$€-1];[Red]#,##0\ [$€-1]"/>
  </numFmts>
  <fonts count="21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i/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i/>
      <sz val="11"/>
      <name val="Arial"/>
      <family val="2"/>
      <charset val="238"/>
    </font>
    <font>
      <sz val="20"/>
      <name val="Arial"/>
      <family val="2"/>
      <charset val="238"/>
    </font>
    <font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u/>
      <sz val="14"/>
      <name val="Arial"/>
      <family val="2"/>
      <charset val="238"/>
    </font>
    <font>
      <sz val="10"/>
      <name val="Arial"/>
      <family val="2"/>
      <charset val="238"/>
    </font>
    <font>
      <b/>
      <sz val="18"/>
      <name val="Arial"/>
      <family val="2"/>
      <charset val="238"/>
    </font>
    <font>
      <sz val="10"/>
      <color rgb="FF00B05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C00000"/>
      <name val="Arial"/>
      <family val="2"/>
      <charset val="238"/>
    </font>
    <font>
      <b/>
      <sz val="10"/>
      <color theme="8" tint="-0.249977111117893"/>
      <name val="Arial"/>
      <family val="2"/>
      <charset val="238"/>
    </font>
    <font>
      <b/>
      <sz val="10"/>
      <color rgb="FF00B050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000"/>
        <bgColor indexed="64"/>
      </patternFill>
    </fill>
  </fills>
  <borders count="1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 style="double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ck">
        <color indexed="64"/>
      </right>
      <top/>
      <bottom style="double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ck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Dashed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 style="mediumDashed">
        <color indexed="64"/>
      </right>
      <top/>
      <bottom style="thin">
        <color indexed="64"/>
      </bottom>
      <diagonal/>
    </border>
    <border>
      <left style="thick">
        <color indexed="64"/>
      </left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Dashed">
        <color indexed="64"/>
      </right>
      <top/>
      <bottom/>
      <diagonal/>
    </border>
    <border>
      <left style="thick">
        <color indexed="64"/>
      </left>
      <right style="mediumDashed">
        <color indexed="64"/>
      </right>
      <top style="double">
        <color indexed="64"/>
      </top>
      <bottom style="thin">
        <color indexed="64"/>
      </bottom>
      <diagonal/>
    </border>
    <border>
      <left/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/>
      <right style="mediumDashed">
        <color indexed="64"/>
      </right>
      <top style="thin">
        <color indexed="64"/>
      </top>
      <bottom/>
      <diagonal/>
    </border>
    <border>
      <left/>
      <right style="mediumDashed">
        <color indexed="64"/>
      </right>
      <top style="thin">
        <color indexed="64"/>
      </top>
      <bottom style="double">
        <color indexed="64"/>
      </bottom>
      <diagonal/>
    </border>
    <border>
      <left/>
      <right style="mediumDashed">
        <color indexed="64"/>
      </right>
      <top/>
      <bottom style="thin">
        <color indexed="64"/>
      </bottom>
      <diagonal/>
    </border>
    <border>
      <left style="thick">
        <color indexed="64"/>
      </left>
      <right style="mediumDashed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indexed="64"/>
      </left>
      <right style="mediumDashed">
        <color indexed="64"/>
      </right>
      <top style="thin">
        <color indexed="64"/>
      </top>
      <bottom/>
      <diagonal/>
    </border>
    <border>
      <left style="thick">
        <color indexed="64"/>
      </left>
      <right style="mediumDashed">
        <color indexed="64"/>
      </right>
      <top style="thin">
        <color indexed="64"/>
      </top>
      <bottom style="double">
        <color indexed="64"/>
      </bottom>
      <diagonal/>
    </border>
    <border>
      <left style="medium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Dashed">
        <color indexed="64"/>
      </right>
      <top style="thick">
        <color indexed="64"/>
      </top>
      <bottom style="double">
        <color indexed="64"/>
      </bottom>
      <diagonal/>
    </border>
    <border>
      <left/>
      <right style="mediumDashed">
        <color indexed="64"/>
      </right>
      <top/>
      <bottom/>
      <diagonal/>
    </border>
    <border>
      <left/>
      <right style="mediumDashed">
        <color indexed="64"/>
      </right>
      <top style="double">
        <color indexed="64"/>
      </top>
      <bottom style="thin">
        <color indexed="64"/>
      </bottom>
      <diagonal/>
    </border>
    <border>
      <left/>
      <right style="mediumDashed">
        <color indexed="64"/>
      </right>
      <top style="medium">
        <color indexed="64"/>
      </top>
      <bottom style="double">
        <color indexed="64"/>
      </bottom>
      <diagonal/>
    </border>
    <border>
      <left style="mediumDashed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Dashed">
        <color indexed="64"/>
      </left>
      <right style="mediumDashed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4" fillId="0" borderId="0" applyFont="0" applyFill="0" applyBorder="0" applyAlignment="0" applyProtection="0"/>
  </cellStyleXfs>
  <cellXfs count="517">
    <xf numFmtId="0" fontId="0" fillId="0" borderId="0" xfId="0"/>
    <xf numFmtId="0" fontId="1" fillId="0" borderId="0" xfId="0" applyFont="1" applyBorder="1"/>
    <xf numFmtId="0" fontId="1" fillId="0" borderId="0" xfId="0" applyFont="1"/>
    <xf numFmtId="0" fontId="1" fillId="0" borderId="0" xfId="0" applyNumberFormat="1" applyFont="1"/>
    <xf numFmtId="0" fontId="2" fillId="0" borderId="0" xfId="0" applyFont="1" applyBorder="1"/>
    <xf numFmtId="0" fontId="2" fillId="0" borderId="0" xfId="0" applyFont="1"/>
    <xf numFmtId="0" fontId="4" fillId="0" borderId="0" xfId="0" applyFont="1"/>
    <xf numFmtId="0" fontId="5" fillId="0" borderId="0" xfId="0" applyFont="1" applyBorder="1"/>
    <xf numFmtId="0" fontId="1" fillId="0" borderId="0" xfId="0" applyFont="1" applyFill="1" applyBorder="1"/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NumberFormat="1" applyFont="1" applyBorder="1" applyAlignment="1">
      <alignment vertical="center"/>
    </xf>
    <xf numFmtId="0" fontId="9" fillId="0" borderId="0" xfId="0" applyFont="1" applyBorder="1"/>
    <xf numFmtId="0" fontId="1" fillId="0" borderId="0" xfId="0" applyNumberFormat="1" applyFont="1" applyAlignment="1">
      <alignment vertical="center"/>
    </xf>
    <xf numFmtId="0" fontId="1" fillId="0" borderId="0" xfId="0" applyFont="1" applyBorder="1" applyAlignment="1">
      <alignment horizontal="left" vertical="center" indent="1"/>
    </xf>
    <xf numFmtId="0" fontId="10" fillId="0" borderId="0" xfId="0" applyFont="1"/>
    <xf numFmtId="0" fontId="11" fillId="0" borderId="0" xfId="0" applyFont="1" applyAlignment="1">
      <alignment vertical="center"/>
    </xf>
    <xf numFmtId="0" fontId="8" fillId="0" borderId="0" xfId="0" applyNumberFormat="1" applyFont="1" applyBorder="1" applyAlignment="1"/>
    <xf numFmtId="165" fontId="9" fillId="0" borderId="0" xfId="0" applyNumberFormat="1" applyFont="1" applyBorder="1" applyAlignment="1"/>
    <xf numFmtId="0" fontId="6" fillId="0" borderId="13" xfId="0" applyNumberFormat="1" applyFont="1" applyBorder="1" applyAlignment="1">
      <alignment vertical="center" wrapText="1"/>
    </xf>
    <xf numFmtId="0" fontId="1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166" fontId="9" fillId="2" borderId="0" xfId="0" applyNumberFormat="1" applyFont="1" applyFill="1" applyBorder="1" applyAlignment="1">
      <alignment horizontal="right"/>
    </xf>
    <xf numFmtId="166" fontId="1" fillId="2" borderId="0" xfId="0" applyNumberFormat="1" applyFont="1" applyFill="1" applyBorder="1" applyAlignment="1">
      <alignment horizontal="right" vertical="center"/>
    </xf>
    <xf numFmtId="166" fontId="1" fillId="2" borderId="0" xfId="0" applyNumberFormat="1" applyFont="1" applyFill="1" applyBorder="1" applyAlignment="1">
      <alignment horizontal="right"/>
    </xf>
    <xf numFmtId="166" fontId="2" fillId="2" borderId="0" xfId="0" applyNumberFormat="1" applyFont="1" applyFill="1" applyBorder="1" applyAlignment="1">
      <alignment horizontal="right"/>
    </xf>
    <xf numFmtId="166" fontId="1" fillId="2" borderId="0" xfId="0" applyNumberFormat="1" applyFont="1" applyFill="1" applyAlignment="1">
      <alignment horizontal="right"/>
    </xf>
    <xf numFmtId="4" fontId="8" fillId="0" borderId="0" xfId="0" applyNumberFormat="1" applyFont="1" applyFill="1" applyBorder="1"/>
    <xf numFmtId="4" fontId="8" fillId="0" borderId="0" xfId="0" applyNumberFormat="1" applyFont="1" applyBorder="1"/>
    <xf numFmtId="4" fontId="9" fillId="0" borderId="0" xfId="0" applyNumberFormat="1" applyFont="1" applyBorder="1"/>
    <xf numFmtId="4" fontId="1" fillId="0" borderId="0" xfId="0" applyNumberFormat="1" applyFont="1" applyFill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1" fillId="0" borderId="0" xfId="0" applyNumberFormat="1" applyFont="1" applyFill="1" applyAlignment="1">
      <alignment vertical="center"/>
    </xf>
    <xf numFmtId="4" fontId="1" fillId="0" borderId="0" xfId="0" applyNumberFormat="1" applyFont="1" applyAlignment="1">
      <alignment vertical="center"/>
    </xf>
    <xf numFmtId="4" fontId="1" fillId="0" borderId="0" xfId="0" applyNumberFormat="1" applyFont="1" applyFill="1"/>
    <xf numFmtId="4" fontId="1" fillId="0" borderId="0" xfId="0" applyNumberFormat="1" applyFont="1"/>
    <xf numFmtId="4" fontId="2" fillId="0" borderId="0" xfId="0" applyNumberFormat="1" applyFont="1" applyFill="1"/>
    <xf numFmtId="4" fontId="2" fillId="0" borderId="0" xfId="0" applyNumberFormat="1" applyFont="1"/>
    <xf numFmtId="4" fontId="1" fillId="0" borderId="0" xfId="0" applyNumberFormat="1" applyFont="1" applyFill="1" applyBorder="1"/>
    <xf numFmtId="4" fontId="1" fillId="0" borderId="0" xfId="0" applyNumberFormat="1" applyFont="1" applyBorder="1"/>
    <xf numFmtId="4" fontId="5" fillId="0" borderId="0" xfId="0" applyNumberFormat="1" applyFont="1" applyFill="1" applyBorder="1"/>
    <xf numFmtId="4" fontId="5" fillId="0" borderId="0" xfId="0" applyNumberFormat="1" applyFont="1" applyBorder="1"/>
    <xf numFmtId="164" fontId="1" fillId="2" borderId="0" xfId="0" applyNumberFormat="1" applyFont="1" applyFill="1" applyBorder="1" applyAlignment="1">
      <alignment vertical="center"/>
    </xf>
    <xf numFmtId="43" fontId="1" fillId="0" borderId="0" xfId="1" applyFont="1" applyBorder="1" applyAlignment="1">
      <alignment vertical="center"/>
    </xf>
    <xf numFmtId="43" fontId="1" fillId="0" borderId="0" xfId="1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4" fontId="8" fillId="0" borderId="0" xfId="0" applyNumberFormat="1" applyFont="1" applyBorder="1" applyAlignment="1"/>
    <xf numFmtId="4" fontId="1" fillId="0" borderId="0" xfId="0" applyNumberFormat="1" applyFont="1" applyAlignment="1"/>
    <xf numFmtId="4" fontId="2" fillId="0" borderId="0" xfId="0" applyNumberFormat="1" applyFont="1" applyAlignment="1"/>
    <xf numFmtId="4" fontId="1" fillId="0" borderId="0" xfId="0" applyNumberFormat="1" applyFont="1" applyBorder="1" applyAlignment="1"/>
    <xf numFmtId="4" fontId="5" fillId="0" borderId="0" xfId="0" applyNumberFormat="1" applyFont="1" applyBorder="1" applyAlignment="1"/>
    <xf numFmtId="4" fontId="1" fillId="0" borderId="0" xfId="0" applyNumberFormat="1" applyFont="1" applyFill="1" applyBorder="1" applyAlignment="1"/>
    <xf numFmtId="0" fontId="2" fillId="2" borderId="11" xfId="0" applyFont="1" applyFill="1" applyBorder="1" applyAlignment="1">
      <alignment horizontal="left" vertical="center" indent="1"/>
    </xf>
    <xf numFmtId="0" fontId="2" fillId="2" borderId="12" xfId="0" applyFont="1" applyFill="1" applyBorder="1" applyAlignment="1">
      <alignment vertical="center"/>
    </xf>
    <xf numFmtId="4" fontId="2" fillId="4" borderId="21" xfId="0" applyNumberFormat="1" applyFont="1" applyFill="1" applyBorder="1" applyAlignment="1">
      <alignment horizontal="right" vertical="center"/>
    </xf>
    <xf numFmtId="4" fontId="2" fillId="3" borderId="9" xfId="0" applyNumberFormat="1" applyFont="1" applyFill="1" applyBorder="1" applyAlignment="1">
      <alignment horizontal="right" vertical="center"/>
    </xf>
    <xf numFmtId="4" fontId="2" fillId="5" borderId="9" xfId="0" applyNumberFormat="1" applyFont="1" applyFill="1" applyBorder="1" applyAlignment="1">
      <alignment horizontal="right" vertical="center"/>
    </xf>
    <xf numFmtId="4" fontId="2" fillId="6" borderId="9" xfId="0" applyNumberFormat="1" applyFont="1" applyFill="1" applyBorder="1" applyAlignment="1">
      <alignment horizontal="right" vertical="center"/>
    </xf>
    <xf numFmtId="4" fontId="2" fillId="7" borderId="9" xfId="0" applyNumberFormat="1" applyFont="1" applyFill="1" applyBorder="1" applyAlignment="1">
      <alignment vertical="center"/>
    </xf>
    <xf numFmtId="4" fontId="2" fillId="8" borderId="9" xfId="0" applyNumberFormat="1" applyFont="1" applyFill="1" applyBorder="1" applyAlignment="1">
      <alignment horizontal="right" vertical="center"/>
    </xf>
    <xf numFmtId="4" fontId="2" fillId="9" borderId="9" xfId="0" applyNumberFormat="1" applyFont="1" applyFill="1" applyBorder="1" applyAlignment="1">
      <alignment horizontal="right" vertical="center"/>
    </xf>
    <xf numFmtId="4" fontId="2" fillId="2" borderId="18" xfId="0" applyNumberFormat="1" applyFont="1" applyFill="1" applyBorder="1" applyAlignment="1">
      <alignment horizontal="right" vertical="center"/>
    </xf>
    <xf numFmtId="3" fontId="2" fillId="2" borderId="27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horizontal="left" vertical="center" indent="1"/>
    </xf>
    <xf numFmtId="0" fontId="2" fillId="2" borderId="1" xfId="0" applyFont="1" applyFill="1" applyBorder="1" applyAlignment="1">
      <alignment vertical="center"/>
    </xf>
    <xf numFmtId="4" fontId="2" fillId="4" borderId="19" xfId="0" applyNumberFormat="1" applyFont="1" applyFill="1" applyBorder="1" applyAlignment="1">
      <alignment horizontal="right" vertical="center"/>
    </xf>
    <xf numFmtId="4" fontId="2" fillId="3" borderId="1" xfId="0" applyNumberFormat="1" applyFont="1" applyFill="1" applyBorder="1" applyAlignment="1">
      <alignment horizontal="right" vertical="center"/>
    </xf>
    <xf numFmtId="4" fontId="2" fillId="5" borderId="1" xfId="0" applyNumberFormat="1" applyFont="1" applyFill="1" applyBorder="1" applyAlignment="1">
      <alignment horizontal="right" vertical="center"/>
    </xf>
    <xf numFmtId="4" fontId="2" fillId="6" borderId="1" xfId="0" applyNumberFormat="1" applyFont="1" applyFill="1" applyBorder="1" applyAlignment="1">
      <alignment horizontal="right" vertical="center"/>
    </xf>
    <xf numFmtId="4" fontId="2" fillId="7" borderId="1" xfId="0" applyNumberFormat="1" applyFont="1" applyFill="1" applyBorder="1" applyAlignment="1">
      <alignment vertical="center"/>
    </xf>
    <xf numFmtId="4" fontId="2" fillId="8" borderId="1" xfId="0" applyNumberFormat="1" applyFont="1" applyFill="1" applyBorder="1" applyAlignment="1">
      <alignment horizontal="right" vertical="center"/>
    </xf>
    <xf numFmtId="4" fontId="2" fillId="9" borderId="1" xfId="0" applyNumberFormat="1" applyFont="1" applyFill="1" applyBorder="1" applyAlignment="1">
      <alignment horizontal="right" vertical="center"/>
    </xf>
    <xf numFmtId="4" fontId="2" fillId="2" borderId="19" xfId="0" applyNumberFormat="1" applyFont="1" applyFill="1" applyBorder="1" applyAlignment="1">
      <alignment horizontal="right" vertical="center"/>
    </xf>
    <xf numFmtId="3" fontId="2" fillId="2" borderId="28" xfId="0" applyNumberFormat="1" applyFont="1" applyFill="1" applyBorder="1" applyAlignment="1">
      <alignment vertical="center"/>
    </xf>
    <xf numFmtId="4" fontId="2" fillId="4" borderId="19" xfId="0" applyNumberFormat="1" applyFont="1" applyFill="1" applyBorder="1" applyAlignment="1">
      <alignment vertical="center"/>
    </xf>
    <xf numFmtId="4" fontId="2" fillId="3" borderId="1" xfId="0" applyNumberFormat="1" applyFont="1" applyFill="1" applyBorder="1" applyAlignment="1">
      <alignment vertical="center"/>
    </xf>
    <xf numFmtId="4" fontId="2" fillId="5" borderId="1" xfId="0" applyNumberFormat="1" applyFont="1" applyFill="1" applyBorder="1" applyAlignment="1">
      <alignment vertical="center"/>
    </xf>
    <xf numFmtId="4" fontId="2" fillId="6" borderId="1" xfId="0" applyNumberFormat="1" applyFont="1" applyFill="1" applyBorder="1" applyAlignment="1">
      <alignment vertical="center"/>
    </xf>
    <xf numFmtId="4" fontId="2" fillId="8" borderId="1" xfId="0" applyNumberFormat="1" applyFont="1" applyFill="1" applyBorder="1" applyAlignment="1">
      <alignment vertical="center"/>
    </xf>
    <xf numFmtId="4" fontId="2" fillId="9" borderId="1" xfId="0" applyNumberFormat="1" applyFont="1" applyFill="1" applyBorder="1" applyAlignment="1">
      <alignment vertical="center"/>
    </xf>
    <xf numFmtId="4" fontId="16" fillId="4" borderId="19" xfId="0" applyNumberFormat="1" applyFont="1" applyFill="1" applyBorder="1" applyAlignment="1">
      <alignment vertical="center"/>
    </xf>
    <xf numFmtId="4" fontId="16" fillId="3" borderId="1" xfId="0" applyNumberFormat="1" applyFont="1" applyFill="1" applyBorder="1" applyAlignment="1">
      <alignment vertical="center"/>
    </xf>
    <xf numFmtId="4" fontId="16" fillId="5" borderId="1" xfId="0" applyNumberFormat="1" applyFont="1" applyFill="1" applyBorder="1" applyAlignment="1">
      <alignment vertical="center"/>
    </xf>
    <xf numFmtId="4" fontId="16" fillId="6" borderId="1" xfId="0" applyNumberFormat="1" applyFont="1" applyFill="1" applyBorder="1" applyAlignment="1">
      <alignment vertical="center"/>
    </xf>
    <xf numFmtId="4" fontId="16" fillId="7" borderId="1" xfId="0" applyNumberFormat="1" applyFont="1" applyFill="1" applyBorder="1" applyAlignment="1">
      <alignment vertical="center"/>
    </xf>
    <xf numFmtId="4" fontId="16" fillId="8" borderId="1" xfId="0" applyNumberFormat="1" applyFont="1" applyFill="1" applyBorder="1" applyAlignment="1">
      <alignment vertical="center"/>
    </xf>
    <xf numFmtId="4" fontId="16" fillId="9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3" fontId="2" fillId="2" borderId="28" xfId="0" applyNumberFormat="1" applyFont="1" applyFill="1" applyBorder="1" applyAlignment="1">
      <alignment vertical="center" wrapText="1"/>
    </xf>
    <xf numFmtId="3" fontId="2" fillId="2" borderId="4" xfId="0" applyNumberFormat="1" applyFont="1" applyFill="1" applyBorder="1" applyAlignment="1">
      <alignment vertical="center"/>
    </xf>
    <xf numFmtId="43" fontId="2" fillId="4" borderId="19" xfId="1" applyFont="1" applyFill="1" applyBorder="1" applyAlignment="1">
      <alignment vertical="center"/>
    </xf>
    <xf numFmtId="2" fontId="2" fillId="3" borderId="1" xfId="1" applyNumberFormat="1" applyFont="1" applyFill="1" applyBorder="1" applyAlignment="1">
      <alignment vertical="center"/>
    </xf>
    <xf numFmtId="43" fontId="2" fillId="5" borderId="1" xfId="1" applyFont="1" applyFill="1" applyBorder="1" applyAlignment="1">
      <alignment vertical="center"/>
    </xf>
    <xf numFmtId="2" fontId="2" fillId="6" borderId="1" xfId="1" applyNumberFormat="1" applyFont="1" applyFill="1" applyBorder="1" applyAlignment="1">
      <alignment vertical="center"/>
    </xf>
    <xf numFmtId="2" fontId="2" fillId="7" borderId="0" xfId="0" applyNumberFormat="1" applyFont="1" applyFill="1" applyBorder="1"/>
    <xf numFmtId="43" fontId="2" fillId="8" borderId="1" xfId="1" applyFont="1" applyFill="1" applyBorder="1" applyAlignment="1">
      <alignment vertical="center"/>
    </xf>
    <xf numFmtId="43" fontId="2" fillId="9" borderId="1" xfId="1" applyFont="1" applyFill="1" applyBorder="1" applyAlignment="1">
      <alignment vertical="center"/>
    </xf>
    <xf numFmtId="2" fontId="2" fillId="2" borderId="19" xfId="1" applyNumberFormat="1" applyFont="1" applyFill="1" applyBorder="1" applyAlignment="1">
      <alignment horizontal="right" vertical="center"/>
    </xf>
    <xf numFmtId="43" fontId="2" fillId="2" borderId="4" xfId="1" applyFont="1" applyFill="1" applyBorder="1" applyAlignment="1">
      <alignment vertical="center"/>
    </xf>
    <xf numFmtId="0" fontId="2" fillId="0" borderId="3" xfId="0" applyFont="1" applyBorder="1" applyAlignment="1">
      <alignment horizontal="left" vertical="center" indent="1"/>
    </xf>
    <xf numFmtId="0" fontId="2" fillId="0" borderId="1" xfId="0" applyFont="1" applyBorder="1" applyAlignment="1">
      <alignment vertical="center"/>
    </xf>
    <xf numFmtId="3" fontId="17" fillId="2" borderId="4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left" vertical="center" indent="1"/>
    </xf>
    <xf numFmtId="0" fontId="2" fillId="2" borderId="15" xfId="0" applyFont="1" applyFill="1" applyBorder="1" applyAlignment="1">
      <alignment vertical="center"/>
    </xf>
    <xf numFmtId="4" fontId="2" fillId="3" borderId="25" xfId="0" applyNumberFormat="1" applyFont="1" applyFill="1" applyBorder="1" applyAlignment="1">
      <alignment vertical="center"/>
    </xf>
    <xf numFmtId="4" fontId="2" fillId="5" borderId="25" xfId="0" applyNumberFormat="1" applyFont="1" applyFill="1" applyBorder="1" applyAlignment="1">
      <alignment vertical="center"/>
    </xf>
    <xf numFmtId="4" fontId="2" fillId="6" borderId="25" xfId="0" applyNumberFormat="1" applyFont="1" applyFill="1" applyBorder="1" applyAlignment="1">
      <alignment vertical="center"/>
    </xf>
    <xf numFmtId="4" fontId="2" fillId="7" borderId="25" xfId="0" applyNumberFormat="1" applyFont="1" applyFill="1" applyBorder="1" applyAlignment="1">
      <alignment vertical="center"/>
    </xf>
    <xf numFmtId="4" fontId="2" fillId="8" borderId="25" xfId="0" applyNumberFormat="1" applyFont="1" applyFill="1" applyBorder="1" applyAlignment="1">
      <alignment vertical="center"/>
    </xf>
    <xf numFmtId="4" fontId="2" fillId="9" borderId="25" xfId="0" applyNumberFormat="1" applyFont="1" applyFill="1" applyBorder="1" applyAlignment="1">
      <alignment vertical="center"/>
    </xf>
    <xf numFmtId="4" fontId="2" fillId="2" borderId="22" xfId="0" applyNumberFormat="1" applyFont="1" applyFill="1" applyBorder="1" applyAlignment="1">
      <alignment horizontal="right" vertical="center"/>
    </xf>
    <xf numFmtId="3" fontId="2" fillId="2" borderId="10" xfId="0" applyNumberFormat="1" applyFont="1" applyFill="1" applyBorder="1" applyAlignment="1">
      <alignment vertical="center"/>
    </xf>
    <xf numFmtId="0" fontId="3" fillId="0" borderId="8" xfId="0" applyFont="1" applyBorder="1" applyAlignment="1">
      <alignment horizontal="left" vertical="center" indent="1"/>
    </xf>
    <xf numFmtId="0" fontId="3" fillId="0" borderId="9" xfId="0" applyFont="1" applyBorder="1" applyAlignment="1">
      <alignment vertical="center"/>
    </xf>
    <xf numFmtId="4" fontId="18" fillId="0" borderId="38" xfId="0" applyNumberFormat="1" applyFont="1" applyFill="1" applyBorder="1" applyAlignment="1">
      <alignment vertical="center"/>
    </xf>
    <xf numFmtId="3" fontId="3" fillId="0" borderId="4" xfId="0" applyNumberFormat="1" applyFont="1" applyBorder="1" applyAlignment="1">
      <alignment vertical="center"/>
    </xf>
    <xf numFmtId="0" fontId="3" fillId="0" borderId="5" xfId="0" applyFont="1" applyBorder="1" applyAlignment="1">
      <alignment horizontal="left" vertical="center" indent="1"/>
    </xf>
    <xf numFmtId="0" fontId="3" fillId="0" borderId="6" xfId="0" applyFont="1" applyBorder="1" applyAlignment="1">
      <alignment vertical="center"/>
    </xf>
    <xf numFmtId="166" fontId="3" fillId="2" borderId="6" xfId="0" applyNumberFormat="1" applyFont="1" applyFill="1" applyBorder="1" applyAlignment="1">
      <alignment horizontal="right" vertical="center"/>
    </xf>
    <xf numFmtId="4" fontId="3" fillId="0" borderId="6" xfId="0" applyNumberFormat="1" applyFont="1" applyFill="1" applyBorder="1" applyAlignment="1">
      <alignment vertical="center"/>
    </xf>
    <xf numFmtId="4" fontId="3" fillId="0" borderId="6" xfId="0" applyNumberFormat="1" applyFont="1" applyBorder="1" applyAlignment="1">
      <alignment vertical="center"/>
    </xf>
    <xf numFmtId="4" fontId="3" fillId="0" borderId="32" xfId="0" applyNumberFormat="1" applyFont="1" applyBorder="1" applyAlignment="1">
      <alignment vertical="center"/>
    </xf>
    <xf numFmtId="4" fontId="3" fillId="0" borderId="24" xfId="0" applyNumberFormat="1" applyFont="1" applyBorder="1" applyAlignment="1">
      <alignment vertical="center"/>
    </xf>
    <xf numFmtId="3" fontId="3" fillId="0" borderId="7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4" fontId="2" fillId="0" borderId="19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4" fontId="2" fillId="4" borderId="20" xfId="0" applyNumberFormat="1" applyFont="1" applyFill="1" applyBorder="1" applyAlignment="1">
      <alignment vertical="center"/>
    </xf>
    <xf numFmtId="4" fontId="2" fillId="3" borderId="15" xfId="0" applyNumberFormat="1" applyFont="1" applyFill="1" applyBorder="1" applyAlignment="1">
      <alignment vertical="center"/>
    </xf>
    <xf numFmtId="4" fontId="2" fillId="5" borderId="15" xfId="0" applyNumberFormat="1" applyFont="1" applyFill="1" applyBorder="1" applyAlignment="1">
      <alignment vertical="center"/>
    </xf>
    <xf numFmtId="4" fontId="2" fillId="6" borderId="15" xfId="0" applyNumberFormat="1" applyFont="1" applyFill="1" applyBorder="1" applyAlignment="1">
      <alignment vertical="center"/>
    </xf>
    <xf numFmtId="4" fontId="2" fillId="7" borderId="15" xfId="0" applyNumberFormat="1" applyFont="1" applyFill="1" applyBorder="1" applyAlignment="1">
      <alignment vertical="center"/>
    </xf>
    <xf numFmtId="4" fontId="2" fillId="8" borderId="15" xfId="0" applyNumberFormat="1" applyFont="1" applyFill="1" applyBorder="1" applyAlignment="1">
      <alignment vertical="center"/>
    </xf>
    <xf numFmtId="4" fontId="2" fillId="9" borderId="15" xfId="0" applyNumberFormat="1" applyFont="1" applyFill="1" applyBorder="1" applyAlignment="1">
      <alignment vertical="center"/>
    </xf>
    <xf numFmtId="0" fontId="3" fillId="0" borderId="2" xfId="0" applyFont="1" applyBorder="1" applyAlignment="1">
      <alignment vertical="center"/>
    </xf>
    <xf numFmtId="4" fontId="3" fillId="0" borderId="22" xfId="0" applyNumberFormat="1" applyFont="1" applyFill="1" applyBorder="1" applyAlignment="1">
      <alignment vertical="center"/>
    </xf>
    <xf numFmtId="4" fontId="3" fillId="0" borderId="2" xfId="0" applyNumberFormat="1" applyFont="1" applyFill="1" applyBorder="1" applyAlignment="1">
      <alignment vertical="center"/>
    </xf>
    <xf numFmtId="4" fontId="3" fillId="0" borderId="2" xfId="0" applyNumberFormat="1" applyFont="1" applyBorder="1" applyAlignment="1">
      <alignment vertical="center"/>
    </xf>
    <xf numFmtId="4" fontId="3" fillId="2" borderId="34" xfId="0" applyNumberFormat="1" applyFont="1" applyFill="1" applyBorder="1" applyAlignment="1">
      <alignment vertical="center"/>
    </xf>
    <xf numFmtId="4" fontId="3" fillId="2" borderId="33" xfId="0" applyNumberFormat="1" applyFont="1" applyFill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NumberFormat="1" applyFont="1" applyBorder="1" applyAlignment="1">
      <alignment vertical="center"/>
    </xf>
    <xf numFmtId="164" fontId="3" fillId="0" borderId="39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1" fillId="0" borderId="0" xfId="0" applyNumberFormat="1" applyFont="1" applyFill="1"/>
    <xf numFmtId="0" fontId="2" fillId="0" borderId="0" xfId="0" applyFont="1" applyFill="1"/>
    <xf numFmtId="0" fontId="5" fillId="0" borderId="0" xfId="0" applyFont="1" applyFill="1" applyBorder="1"/>
    <xf numFmtId="0" fontId="1" fillId="0" borderId="0" xfId="0" applyFont="1" applyFill="1"/>
    <xf numFmtId="4" fontId="2" fillId="11" borderId="9" xfId="0" applyNumberFormat="1" applyFont="1" applyFill="1" applyBorder="1" applyAlignment="1">
      <alignment horizontal="right" vertical="center"/>
    </xf>
    <xf numFmtId="4" fontId="2" fillId="11" borderId="1" xfId="0" applyNumberFormat="1" applyFont="1" applyFill="1" applyBorder="1" applyAlignment="1">
      <alignment vertical="center"/>
    </xf>
    <xf numFmtId="4" fontId="2" fillId="11" borderId="1" xfId="0" applyNumberFormat="1" applyFont="1" applyFill="1" applyBorder="1" applyAlignment="1">
      <alignment horizontal="right" vertical="center"/>
    </xf>
    <xf numFmtId="4" fontId="16" fillId="11" borderId="1" xfId="0" applyNumberFormat="1" applyFont="1" applyFill="1" applyBorder="1" applyAlignment="1">
      <alignment vertical="center"/>
    </xf>
    <xf numFmtId="43" fontId="2" fillId="11" borderId="1" xfId="1" applyFont="1" applyFill="1" applyBorder="1" applyAlignment="1">
      <alignment vertical="center"/>
    </xf>
    <xf numFmtId="4" fontId="2" fillId="11" borderId="25" xfId="0" applyNumberFormat="1" applyFont="1" applyFill="1" applyBorder="1" applyAlignment="1">
      <alignment vertical="center"/>
    </xf>
    <xf numFmtId="4" fontId="2" fillId="12" borderId="12" xfId="0" applyNumberFormat="1" applyFont="1" applyFill="1" applyBorder="1" applyAlignment="1">
      <alignment horizontal="right" vertical="center"/>
    </xf>
    <xf numFmtId="4" fontId="2" fillId="12" borderId="1" xfId="0" applyNumberFormat="1" applyFont="1" applyFill="1" applyBorder="1" applyAlignment="1">
      <alignment horizontal="right" vertical="center"/>
    </xf>
    <xf numFmtId="4" fontId="2" fillId="12" borderId="1" xfId="0" applyNumberFormat="1" applyFont="1" applyFill="1" applyBorder="1" applyAlignment="1">
      <alignment vertical="center"/>
    </xf>
    <xf numFmtId="4" fontId="16" fillId="12" borderId="1" xfId="0" applyNumberFormat="1" applyFont="1" applyFill="1" applyBorder="1" applyAlignment="1">
      <alignment vertical="center"/>
    </xf>
    <xf numFmtId="43" fontId="2" fillId="12" borderId="1" xfId="1" applyFont="1" applyFill="1" applyBorder="1" applyAlignment="1">
      <alignment vertical="center"/>
    </xf>
    <xf numFmtId="4" fontId="2" fillId="12" borderId="25" xfId="0" applyNumberFormat="1" applyFont="1" applyFill="1" applyBorder="1" applyAlignment="1">
      <alignment vertical="center"/>
    </xf>
    <xf numFmtId="4" fontId="2" fillId="13" borderId="12" xfId="0" applyNumberFormat="1" applyFont="1" applyFill="1" applyBorder="1" applyAlignment="1">
      <alignment horizontal="right" vertical="center"/>
    </xf>
    <xf numFmtId="4" fontId="2" fillId="13" borderId="1" xfId="0" applyNumberFormat="1" applyFont="1" applyFill="1" applyBorder="1" applyAlignment="1">
      <alignment horizontal="right" vertical="center"/>
    </xf>
    <xf numFmtId="4" fontId="2" fillId="13" borderId="1" xfId="0" applyNumberFormat="1" applyFont="1" applyFill="1" applyBorder="1" applyAlignment="1">
      <alignment vertical="center"/>
    </xf>
    <xf numFmtId="4" fontId="16" fillId="13" borderId="1" xfId="0" applyNumberFormat="1" applyFont="1" applyFill="1" applyBorder="1" applyAlignment="1">
      <alignment vertical="center"/>
    </xf>
    <xf numFmtId="4" fontId="2" fillId="13" borderId="25" xfId="0" applyNumberFormat="1" applyFont="1" applyFill="1" applyBorder="1" applyAlignment="1">
      <alignment vertical="center"/>
    </xf>
    <xf numFmtId="4" fontId="2" fillId="14" borderId="12" xfId="0" applyNumberFormat="1" applyFont="1" applyFill="1" applyBorder="1" applyAlignment="1">
      <alignment horizontal="right" vertical="center"/>
    </xf>
    <xf numFmtId="4" fontId="2" fillId="14" borderId="1" xfId="0" applyNumberFormat="1" applyFont="1" applyFill="1" applyBorder="1" applyAlignment="1">
      <alignment horizontal="right" vertical="center"/>
    </xf>
    <xf numFmtId="4" fontId="2" fillId="14" borderId="1" xfId="0" applyNumberFormat="1" applyFont="1" applyFill="1" applyBorder="1" applyAlignment="1">
      <alignment vertical="center"/>
    </xf>
    <xf numFmtId="4" fontId="16" fillId="14" borderId="1" xfId="0" applyNumberFormat="1" applyFont="1" applyFill="1" applyBorder="1" applyAlignment="1">
      <alignment vertical="center"/>
    </xf>
    <xf numFmtId="43" fontId="2" fillId="14" borderId="1" xfId="1" applyFont="1" applyFill="1" applyBorder="1" applyAlignment="1">
      <alignment vertical="center"/>
    </xf>
    <xf numFmtId="4" fontId="2" fillId="14" borderId="25" xfId="0" applyNumberFormat="1" applyFont="1" applyFill="1" applyBorder="1" applyAlignment="1">
      <alignment vertical="center"/>
    </xf>
    <xf numFmtId="4" fontId="2" fillId="14" borderId="15" xfId="0" applyNumberFormat="1" applyFont="1" applyFill="1" applyBorder="1" applyAlignment="1">
      <alignment vertical="center"/>
    </xf>
    <xf numFmtId="4" fontId="2" fillId="15" borderId="29" xfId="0" applyNumberFormat="1" applyFont="1" applyFill="1" applyBorder="1" applyAlignment="1">
      <alignment horizontal="right" vertical="center"/>
    </xf>
    <xf numFmtId="4" fontId="2" fillId="15" borderId="30" xfId="0" applyNumberFormat="1" applyFont="1" applyFill="1" applyBorder="1" applyAlignment="1">
      <alignment horizontal="right" vertical="center"/>
    </xf>
    <xf numFmtId="4" fontId="2" fillId="15" borderId="30" xfId="0" applyNumberFormat="1" applyFont="1" applyFill="1" applyBorder="1" applyAlignment="1">
      <alignment vertical="center"/>
    </xf>
    <xf numFmtId="4" fontId="2" fillId="15" borderId="26" xfId="0" applyNumberFormat="1" applyFont="1" applyFill="1" applyBorder="1" applyAlignment="1">
      <alignment horizontal="right" vertical="center"/>
    </xf>
    <xf numFmtId="3" fontId="2" fillId="2" borderId="2" xfId="0" applyNumberFormat="1" applyFont="1" applyFill="1" applyBorder="1" applyAlignment="1">
      <alignment horizontal="right" vertical="center"/>
    </xf>
    <xf numFmtId="164" fontId="3" fillId="0" borderId="39" xfId="0" applyNumberFormat="1" applyFont="1" applyBorder="1" applyAlignment="1">
      <alignment vertical="center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4" fontId="3" fillId="16" borderId="45" xfId="0" applyNumberFormat="1" applyFont="1" applyFill="1" applyBorder="1" applyAlignment="1">
      <alignment vertical="center"/>
    </xf>
    <xf numFmtId="3" fontId="3" fillId="16" borderId="16" xfId="0" applyNumberFormat="1" applyFont="1" applyFill="1" applyBorder="1" applyAlignment="1">
      <alignment vertical="center"/>
    </xf>
    <xf numFmtId="3" fontId="3" fillId="10" borderId="44" xfId="0" applyNumberFormat="1" applyFont="1" applyFill="1" applyBorder="1" applyAlignment="1">
      <alignment vertical="center"/>
    </xf>
    <xf numFmtId="164" fontId="3" fillId="10" borderId="40" xfId="0" applyNumberFormat="1" applyFont="1" applyFill="1" applyBorder="1" applyAlignment="1">
      <alignment horizontal="right" vertical="center"/>
    </xf>
    <xf numFmtId="164" fontId="3" fillId="10" borderId="40" xfId="0" applyNumberFormat="1" applyFont="1" applyFill="1" applyBorder="1" applyAlignment="1">
      <alignment vertical="center"/>
    </xf>
    <xf numFmtId="164" fontId="20" fillId="10" borderId="40" xfId="0" applyNumberFormat="1" applyFont="1" applyFill="1" applyBorder="1" applyAlignment="1">
      <alignment vertical="center"/>
    </xf>
    <xf numFmtId="164" fontId="3" fillId="10" borderId="41" xfId="0" applyNumberFormat="1" applyFont="1" applyFill="1" applyBorder="1" applyAlignment="1">
      <alignment vertical="center"/>
    </xf>
    <xf numFmtId="4" fontId="3" fillId="10" borderId="36" xfId="0" applyNumberFormat="1" applyFont="1" applyFill="1" applyBorder="1" applyAlignment="1">
      <alignment vertical="center"/>
    </xf>
    <xf numFmtId="0" fontId="1" fillId="2" borderId="0" xfId="0" applyNumberFormat="1" applyFont="1" applyFill="1" applyBorder="1" applyAlignment="1">
      <alignment vertical="center"/>
    </xf>
    <xf numFmtId="0" fontId="1" fillId="2" borderId="0" xfId="0" applyNumberFormat="1" applyFont="1" applyFill="1" applyAlignment="1">
      <alignment vertical="center"/>
    </xf>
    <xf numFmtId="0" fontId="1" fillId="2" borderId="0" xfId="0" applyNumberFormat="1" applyFont="1" applyFill="1"/>
    <xf numFmtId="0" fontId="2" fillId="2" borderId="0" xfId="0" applyFont="1" applyFill="1"/>
    <xf numFmtId="0" fontId="1" fillId="2" borderId="0" xfId="0" applyFont="1" applyFill="1" applyBorder="1"/>
    <xf numFmtId="0" fontId="5" fillId="2" borderId="0" xfId="0" applyFont="1" applyFill="1" applyBorder="1"/>
    <xf numFmtId="0" fontId="1" fillId="2" borderId="0" xfId="0" applyFont="1" applyFill="1"/>
    <xf numFmtId="4" fontId="3" fillId="10" borderId="43" xfId="0" applyNumberFormat="1" applyFont="1" applyFill="1" applyBorder="1" applyAlignment="1">
      <alignment vertical="center"/>
    </xf>
    <xf numFmtId="4" fontId="3" fillId="0" borderId="48" xfId="0" applyNumberFormat="1" applyFont="1" applyFill="1" applyBorder="1" applyAlignment="1">
      <alignment vertical="center"/>
    </xf>
    <xf numFmtId="0" fontId="2" fillId="2" borderId="1" xfId="1" applyNumberFormat="1" applyFont="1" applyFill="1" applyBorder="1" applyAlignment="1">
      <alignment horizontal="right" vertical="center"/>
    </xf>
    <xf numFmtId="2" fontId="0" fillId="13" borderId="0" xfId="0" applyNumberFormat="1" applyFill="1"/>
    <xf numFmtId="4" fontId="3" fillId="11" borderId="23" xfId="0" applyNumberFormat="1" applyFont="1" applyFill="1" applyBorder="1" applyAlignment="1">
      <alignment vertical="center"/>
    </xf>
    <xf numFmtId="164" fontId="3" fillId="10" borderId="43" xfId="0" applyNumberFormat="1" applyFont="1" applyFill="1" applyBorder="1" applyAlignment="1">
      <alignment horizontal="right" vertical="center"/>
    </xf>
    <xf numFmtId="164" fontId="3" fillId="10" borderId="43" xfId="0" applyNumberFormat="1" applyFont="1" applyFill="1" applyBorder="1" applyAlignment="1">
      <alignment vertical="center"/>
    </xf>
    <xf numFmtId="4" fontId="2" fillId="6" borderId="9" xfId="0" applyNumberFormat="1" applyFont="1" applyFill="1" applyBorder="1" applyAlignment="1">
      <alignment vertical="center"/>
    </xf>
    <xf numFmtId="4" fontId="2" fillId="8" borderId="9" xfId="0" applyNumberFormat="1" applyFont="1" applyFill="1" applyBorder="1" applyAlignment="1">
      <alignment vertical="center"/>
    </xf>
    <xf numFmtId="4" fontId="2" fillId="9" borderId="9" xfId="0" applyNumberFormat="1" applyFont="1" applyFill="1" applyBorder="1" applyAlignment="1">
      <alignment vertical="center"/>
    </xf>
    <xf numFmtId="4" fontId="2" fillId="11" borderId="9" xfId="0" applyNumberFormat="1" applyFont="1" applyFill="1" applyBorder="1" applyAlignment="1">
      <alignment vertical="center"/>
    </xf>
    <xf numFmtId="4" fontId="2" fillId="14" borderId="9" xfId="0" applyNumberFormat="1" applyFont="1" applyFill="1" applyBorder="1" applyAlignment="1">
      <alignment vertical="center"/>
    </xf>
    <xf numFmtId="4" fontId="2" fillId="12" borderId="9" xfId="0" applyNumberFormat="1" applyFont="1" applyFill="1" applyBorder="1" applyAlignment="1">
      <alignment vertical="center"/>
    </xf>
    <xf numFmtId="4" fontId="2" fillId="13" borderId="9" xfId="0" applyNumberFormat="1" applyFont="1" applyFill="1" applyBorder="1" applyAlignment="1">
      <alignment vertical="center"/>
    </xf>
    <xf numFmtId="4" fontId="2" fillId="15" borderId="50" xfId="0" applyNumberFormat="1" applyFont="1" applyFill="1" applyBorder="1" applyAlignment="1">
      <alignment vertical="center"/>
    </xf>
    <xf numFmtId="164" fontId="3" fillId="10" borderId="42" xfId="0" applyNumberFormat="1" applyFont="1" applyFill="1" applyBorder="1" applyAlignment="1">
      <alignment vertical="center"/>
    </xf>
    <xf numFmtId="4" fontId="2" fillId="4" borderId="18" xfId="0" applyNumberFormat="1" applyFont="1" applyFill="1" applyBorder="1" applyAlignment="1">
      <alignment vertical="center"/>
    </xf>
    <xf numFmtId="4" fontId="2" fillId="3" borderId="12" xfId="0" applyNumberFormat="1" applyFont="1" applyFill="1" applyBorder="1" applyAlignment="1">
      <alignment vertical="center"/>
    </xf>
    <xf numFmtId="4" fontId="2" fillId="5" borderId="12" xfId="0" applyNumberFormat="1" applyFont="1" applyFill="1" applyBorder="1" applyAlignment="1">
      <alignment vertical="center"/>
    </xf>
    <xf numFmtId="4" fontId="2" fillId="6" borderId="12" xfId="0" applyNumberFormat="1" applyFont="1" applyFill="1" applyBorder="1" applyAlignment="1">
      <alignment vertical="center"/>
    </xf>
    <xf numFmtId="4" fontId="2" fillId="7" borderId="12" xfId="0" applyNumberFormat="1" applyFont="1" applyFill="1" applyBorder="1" applyAlignment="1">
      <alignment vertical="center"/>
    </xf>
    <xf numFmtId="4" fontId="2" fillId="8" borderId="12" xfId="0" applyNumberFormat="1" applyFont="1" applyFill="1" applyBorder="1" applyAlignment="1">
      <alignment vertical="center"/>
    </xf>
    <xf numFmtId="4" fontId="2" fillId="9" borderId="12" xfId="0" applyNumberFormat="1" applyFont="1" applyFill="1" applyBorder="1" applyAlignment="1">
      <alignment vertical="center"/>
    </xf>
    <xf numFmtId="4" fontId="2" fillId="11" borderId="12" xfId="0" applyNumberFormat="1" applyFont="1" applyFill="1" applyBorder="1" applyAlignment="1">
      <alignment vertical="center"/>
    </xf>
    <xf numFmtId="4" fontId="2" fillId="14" borderId="12" xfId="0" applyNumberFormat="1" applyFont="1" applyFill="1" applyBorder="1" applyAlignment="1">
      <alignment vertical="center"/>
    </xf>
    <xf numFmtId="4" fontId="2" fillId="12" borderId="12" xfId="0" applyNumberFormat="1" applyFont="1" applyFill="1" applyBorder="1" applyAlignment="1">
      <alignment vertical="center"/>
    </xf>
    <xf numFmtId="4" fontId="2" fillId="13" borderId="12" xfId="0" applyNumberFormat="1" applyFont="1" applyFill="1" applyBorder="1" applyAlignment="1">
      <alignment vertical="center"/>
    </xf>
    <xf numFmtId="4" fontId="2" fillId="15" borderId="29" xfId="0" applyNumberFormat="1" applyFont="1" applyFill="1" applyBorder="1" applyAlignment="1">
      <alignment vertical="center"/>
    </xf>
    <xf numFmtId="4" fontId="2" fillId="16" borderId="1" xfId="0" applyNumberFormat="1" applyFont="1" applyFill="1" applyBorder="1" applyAlignment="1">
      <alignment vertical="center"/>
    </xf>
    <xf numFmtId="4" fontId="2" fillId="16" borderId="38" xfId="0" applyNumberFormat="1" applyFont="1" applyFill="1" applyBorder="1" applyAlignment="1">
      <alignment horizontal="right" vertical="center"/>
    </xf>
    <xf numFmtId="4" fontId="2" fillId="16" borderId="52" xfId="0" applyNumberFormat="1" applyFont="1" applyFill="1" applyBorder="1" applyAlignment="1">
      <alignment horizontal="right" vertical="center"/>
    </xf>
    <xf numFmtId="4" fontId="2" fillId="16" borderId="52" xfId="0" applyNumberFormat="1" applyFont="1" applyFill="1" applyBorder="1" applyAlignment="1">
      <alignment vertical="center"/>
    </xf>
    <xf numFmtId="4" fontId="16" fillId="16" borderId="52" xfId="0" applyNumberFormat="1" applyFont="1" applyFill="1" applyBorder="1" applyAlignment="1">
      <alignment vertical="center"/>
    </xf>
    <xf numFmtId="4" fontId="2" fillId="16" borderId="53" xfId="0" applyNumberFormat="1" applyFont="1" applyFill="1" applyBorder="1" applyAlignment="1">
      <alignment vertical="center"/>
    </xf>
    <xf numFmtId="4" fontId="2" fillId="16" borderId="54" xfId="0" applyNumberFormat="1" applyFont="1" applyFill="1" applyBorder="1" applyAlignment="1">
      <alignment vertical="center"/>
    </xf>
    <xf numFmtId="4" fontId="2" fillId="16" borderId="52" xfId="1" applyNumberFormat="1" applyFont="1" applyFill="1" applyBorder="1" applyAlignment="1">
      <alignment vertical="center"/>
    </xf>
    <xf numFmtId="0" fontId="3" fillId="10" borderId="55" xfId="0" applyNumberFormat="1" applyFont="1" applyFill="1" applyBorder="1" applyAlignment="1">
      <alignment horizontal="center" vertical="center" wrapText="1"/>
    </xf>
    <xf numFmtId="164" fontId="3" fillId="10" borderId="56" xfId="0" applyNumberFormat="1" applyFont="1" applyFill="1" applyBorder="1" applyAlignment="1">
      <alignment vertical="center"/>
    </xf>
    <xf numFmtId="3" fontId="3" fillId="10" borderId="43" xfId="0" applyNumberFormat="1" applyFont="1" applyFill="1" applyBorder="1" applyAlignment="1">
      <alignment vertical="center"/>
    </xf>
    <xf numFmtId="3" fontId="3" fillId="2" borderId="40" xfId="0" applyNumberFormat="1" applyFont="1" applyFill="1" applyBorder="1" applyAlignment="1">
      <alignment vertical="center"/>
    </xf>
    <xf numFmtId="4" fontId="2" fillId="16" borderId="15" xfId="0" applyNumberFormat="1" applyFont="1" applyFill="1" applyBorder="1" applyAlignment="1">
      <alignment vertical="center"/>
    </xf>
    <xf numFmtId="4" fontId="3" fillId="16" borderId="9" xfId="0" applyNumberFormat="1" applyFont="1" applyFill="1" applyBorder="1" applyAlignment="1">
      <alignment vertical="center"/>
    </xf>
    <xf numFmtId="0" fontId="3" fillId="16" borderId="37" xfId="0" applyNumberFormat="1" applyFont="1" applyFill="1" applyBorder="1" applyAlignment="1">
      <alignment horizontal="center" vertical="center" wrapText="1"/>
    </xf>
    <xf numFmtId="4" fontId="3" fillId="4" borderId="58" xfId="0" applyNumberFormat="1" applyFont="1" applyFill="1" applyBorder="1" applyAlignment="1">
      <alignment horizontal="center" vertical="center" wrapText="1"/>
    </xf>
    <xf numFmtId="4" fontId="3" fillId="3" borderId="57" xfId="0" applyNumberFormat="1" applyFont="1" applyFill="1" applyBorder="1" applyAlignment="1">
      <alignment horizontal="center" vertical="center" wrapText="1"/>
    </xf>
    <xf numFmtId="4" fontId="3" fillId="5" borderId="57" xfId="0" applyNumberFormat="1" applyFont="1" applyFill="1" applyBorder="1" applyAlignment="1">
      <alignment horizontal="center" vertical="center" wrapText="1"/>
    </xf>
    <xf numFmtId="4" fontId="3" fillId="6" borderId="57" xfId="0" applyNumberFormat="1" applyFont="1" applyFill="1" applyBorder="1" applyAlignment="1">
      <alignment horizontal="center" vertical="center" wrapText="1"/>
    </xf>
    <xf numFmtId="4" fontId="3" fillId="7" borderId="57" xfId="0" applyNumberFormat="1" applyFont="1" applyFill="1" applyBorder="1" applyAlignment="1">
      <alignment horizontal="center" vertical="center" wrapText="1"/>
    </xf>
    <xf numFmtId="4" fontId="3" fillId="8" borderId="57" xfId="0" applyNumberFormat="1" applyFont="1" applyFill="1" applyBorder="1" applyAlignment="1">
      <alignment horizontal="center" vertical="center" wrapText="1"/>
    </xf>
    <xf numFmtId="4" fontId="3" fillId="9" borderId="57" xfId="0" applyNumberFormat="1" applyFont="1" applyFill="1" applyBorder="1" applyAlignment="1">
      <alignment horizontal="center" vertical="center" wrapText="1"/>
    </xf>
    <xf numFmtId="4" fontId="3" fillId="11" borderId="57" xfId="0" applyNumberFormat="1" applyFont="1" applyFill="1" applyBorder="1" applyAlignment="1">
      <alignment horizontal="center" vertical="center" wrapText="1"/>
    </xf>
    <xf numFmtId="4" fontId="3" fillId="14" borderId="47" xfId="0" applyNumberFormat="1" applyFont="1" applyFill="1" applyBorder="1" applyAlignment="1">
      <alignment horizontal="center" vertical="center" wrapText="1"/>
    </xf>
    <xf numFmtId="4" fontId="3" fillId="12" borderId="47" xfId="0" applyNumberFormat="1" applyFont="1" applyFill="1" applyBorder="1" applyAlignment="1">
      <alignment horizontal="center" vertical="center" wrapText="1"/>
    </xf>
    <xf numFmtId="4" fontId="3" fillId="13" borderId="47" xfId="0" applyNumberFormat="1" applyFont="1" applyFill="1" applyBorder="1" applyAlignment="1">
      <alignment horizontal="center" vertical="center" wrapText="1"/>
    </xf>
    <xf numFmtId="4" fontId="6" fillId="15" borderId="51" xfId="0" applyNumberFormat="1" applyFont="1" applyFill="1" applyBorder="1" applyAlignment="1">
      <alignment horizontal="center" vertical="center" wrapText="1"/>
    </xf>
    <xf numFmtId="2" fontId="3" fillId="10" borderId="40" xfId="1" applyNumberFormat="1" applyFont="1" applyFill="1" applyBorder="1" applyAlignment="1">
      <alignment horizontal="right" vertical="center"/>
    </xf>
    <xf numFmtId="2" fontId="2" fillId="15" borderId="30" xfId="1" applyNumberFormat="1" applyFont="1" applyFill="1" applyBorder="1" applyAlignment="1">
      <alignment vertical="center"/>
    </xf>
    <xf numFmtId="0" fontId="2" fillId="2" borderId="59" xfId="0" applyFont="1" applyFill="1" applyBorder="1" applyAlignment="1">
      <alignment horizontal="left" vertical="center" indent="1"/>
    </xf>
    <xf numFmtId="0" fontId="2" fillId="2" borderId="2" xfId="0" applyFont="1" applyFill="1" applyBorder="1" applyAlignment="1">
      <alignment vertical="center"/>
    </xf>
    <xf numFmtId="4" fontId="2" fillId="16" borderId="33" xfId="0" applyNumberFormat="1" applyFont="1" applyFill="1" applyBorder="1" applyAlignment="1">
      <alignment vertical="center"/>
    </xf>
    <xf numFmtId="164" fontId="3" fillId="10" borderId="60" xfId="0" applyNumberFormat="1" applyFont="1" applyFill="1" applyBorder="1" applyAlignment="1">
      <alignment vertical="center"/>
    </xf>
    <xf numFmtId="4" fontId="2" fillId="4" borderId="22" xfId="0" applyNumberFormat="1" applyFont="1" applyFill="1" applyBorder="1" applyAlignment="1">
      <alignment vertical="center"/>
    </xf>
    <xf numFmtId="4" fontId="2" fillId="3" borderId="61" xfId="0" applyNumberFormat="1" applyFont="1" applyFill="1" applyBorder="1" applyAlignment="1">
      <alignment vertical="center"/>
    </xf>
    <xf numFmtId="4" fontId="2" fillId="5" borderId="61" xfId="0" applyNumberFormat="1" applyFont="1" applyFill="1" applyBorder="1" applyAlignment="1">
      <alignment vertical="center"/>
    </xf>
    <xf numFmtId="4" fontId="2" fillId="6" borderId="61" xfId="0" applyNumberFormat="1" applyFont="1" applyFill="1" applyBorder="1" applyAlignment="1">
      <alignment vertical="center"/>
    </xf>
    <xf numFmtId="4" fontId="2" fillId="7" borderId="61" xfId="0" applyNumberFormat="1" applyFont="1" applyFill="1" applyBorder="1" applyAlignment="1">
      <alignment vertical="center"/>
    </xf>
    <xf numFmtId="4" fontId="2" fillId="8" borderId="61" xfId="0" applyNumberFormat="1" applyFont="1" applyFill="1" applyBorder="1" applyAlignment="1">
      <alignment vertical="center"/>
    </xf>
    <xf numFmtId="4" fontId="2" fillId="9" borderId="61" xfId="0" applyNumberFormat="1" applyFont="1" applyFill="1" applyBorder="1" applyAlignment="1">
      <alignment vertical="center"/>
    </xf>
    <xf numFmtId="4" fontId="2" fillId="11" borderId="61" xfId="0" applyNumberFormat="1" applyFont="1" applyFill="1" applyBorder="1" applyAlignment="1">
      <alignment vertical="center"/>
    </xf>
    <xf numFmtId="4" fontId="2" fillId="14" borderId="61" xfId="0" applyNumberFormat="1" applyFont="1" applyFill="1" applyBorder="1" applyAlignment="1">
      <alignment vertical="center"/>
    </xf>
    <xf numFmtId="4" fontId="2" fillId="12" borderId="61" xfId="0" applyNumberFormat="1" applyFont="1" applyFill="1" applyBorder="1" applyAlignment="1">
      <alignment vertical="center"/>
    </xf>
    <xf numFmtId="4" fontId="2" fillId="13" borderId="61" xfId="0" applyNumberFormat="1" applyFont="1" applyFill="1" applyBorder="1" applyAlignment="1">
      <alignment vertical="center"/>
    </xf>
    <xf numFmtId="4" fontId="2" fillId="15" borderId="34" xfId="0" applyNumberFormat="1" applyFont="1" applyFill="1" applyBorder="1" applyAlignment="1">
      <alignment vertical="center"/>
    </xf>
    <xf numFmtId="4" fontId="2" fillId="2" borderId="62" xfId="0" applyNumberFormat="1" applyFont="1" applyFill="1" applyBorder="1" applyAlignment="1">
      <alignment horizontal="right" vertical="center"/>
    </xf>
    <xf numFmtId="4" fontId="2" fillId="2" borderId="63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Border="1"/>
    <xf numFmtId="3" fontId="8" fillId="2" borderId="0" xfId="0" applyNumberFormat="1" applyFont="1" applyFill="1" applyBorder="1"/>
    <xf numFmtId="0" fontId="7" fillId="0" borderId="0" xfId="0" applyFont="1" applyBorder="1"/>
    <xf numFmtId="3" fontId="8" fillId="0" borderId="0" xfId="0" applyNumberFormat="1" applyFont="1" applyBorder="1"/>
    <xf numFmtId="0" fontId="8" fillId="0" borderId="0" xfId="0" applyFont="1" applyBorder="1" applyAlignment="1">
      <alignment vertical="center"/>
    </xf>
    <xf numFmtId="0" fontId="2" fillId="10" borderId="8" xfId="0" applyFont="1" applyFill="1" applyBorder="1" applyAlignment="1">
      <alignment horizontal="left" vertical="center" indent="1"/>
    </xf>
    <xf numFmtId="0" fontId="3" fillId="10" borderId="9" xfId="0" applyFont="1" applyFill="1" applyBorder="1" applyAlignment="1">
      <alignment vertical="center"/>
    </xf>
    <xf numFmtId="0" fontId="2" fillId="10" borderId="3" xfId="0" applyFont="1" applyFill="1" applyBorder="1" applyAlignment="1">
      <alignment horizontal="left" vertical="center" indent="1"/>
    </xf>
    <xf numFmtId="0" fontId="3" fillId="10" borderId="1" xfId="0" applyFont="1" applyFill="1" applyBorder="1" applyAlignment="1">
      <alignment vertical="center"/>
    </xf>
    <xf numFmtId="0" fontId="6" fillId="16" borderId="67" xfId="0" applyNumberFormat="1" applyFont="1" applyFill="1" applyBorder="1" applyAlignment="1">
      <alignment horizontal="center" vertical="center" wrapText="1"/>
    </xf>
    <xf numFmtId="0" fontId="3" fillId="10" borderId="67" xfId="0" applyNumberFormat="1" applyFont="1" applyFill="1" applyBorder="1" applyAlignment="1">
      <alignment horizontal="center" vertical="center" wrapText="1"/>
    </xf>
    <xf numFmtId="4" fontId="3" fillId="3" borderId="47" xfId="0" applyNumberFormat="1" applyFont="1" applyFill="1" applyBorder="1" applyAlignment="1">
      <alignment horizontal="center" vertical="center" wrapText="1"/>
    </xf>
    <xf numFmtId="4" fontId="3" fillId="5" borderId="47" xfId="0" applyNumberFormat="1" applyFont="1" applyFill="1" applyBorder="1" applyAlignment="1">
      <alignment horizontal="center" vertical="center" wrapText="1"/>
    </xf>
    <xf numFmtId="4" fontId="3" fillId="6" borderId="47" xfId="0" applyNumberFormat="1" applyFont="1" applyFill="1" applyBorder="1" applyAlignment="1">
      <alignment horizontal="center" vertical="center" wrapText="1"/>
    </xf>
    <xf numFmtId="4" fontId="3" fillId="7" borderId="49" xfId="0" applyNumberFormat="1" applyFont="1" applyFill="1" applyBorder="1" applyAlignment="1">
      <alignment horizontal="center" vertical="center" wrapText="1"/>
    </xf>
    <xf numFmtId="4" fontId="3" fillId="8" borderId="47" xfId="0" applyNumberFormat="1" applyFont="1" applyFill="1" applyBorder="1" applyAlignment="1">
      <alignment horizontal="center" vertical="center" wrapText="1"/>
    </xf>
    <xf numFmtId="4" fontId="3" fillId="9" borderId="47" xfId="0" applyNumberFormat="1" applyFont="1" applyFill="1" applyBorder="1" applyAlignment="1">
      <alignment horizontal="center" vertical="center" wrapText="1"/>
    </xf>
    <xf numFmtId="4" fontId="3" fillId="11" borderId="47" xfId="0" applyNumberFormat="1" applyFont="1" applyFill="1" applyBorder="1" applyAlignment="1">
      <alignment horizontal="center" vertical="center" wrapText="1"/>
    </xf>
    <xf numFmtId="4" fontId="3" fillId="14" borderId="49" xfId="0" applyNumberFormat="1" applyFont="1" applyFill="1" applyBorder="1" applyAlignment="1">
      <alignment horizontal="center" vertical="center" wrapText="1"/>
    </xf>
    <xf numFmtId="4" fontId="2" fillId="16" borderId="1" xfId="0" applyNumberFormat="1" applyFont="1" applyFill="1" applyBorder="1" applyAlignment="1">
      <alignment horizontal="right" vertical="center"/>
    </xf>
    <xf numFmtId="164" fontId="3" fillId="10" borderId="69" xfId="0" applyNumberFormat="1" applyFont="1" applyFill="1" applyBorder="1" applyAlignment="1">
      <alignment horizontal="right" vertical="center"/>
    </xf>
    <xf numFmtId="4" fontId="2" fillId="0" borderId="63" xfId="0" applyNumberFormat="1" applyFont="1" applyBorder="1" applyAlignment="1">
      <alignment horizontal="right" vertical="center"/>
    </xf>
    <xf numFmtId="4" fontId="3" fillId="15" borderId="50" xfId="0" applyNumberFormat="1" applyFont="1" applyFill="1" applyBorder="1" applyAlignment="1">
      <alignment horizontal="center" vertical="center" wrapText="1"/>
    </xf>
    <xf numFmtId="0" fontId="2" fillId="0" borderId="70" xfId="0" applyFont="1" applyBorder="1" applyAlignment="1">
      <alignment horizontal="left" vertical="center" indent="1"/>
    </xf>
    <xf numFmtId="0" fontId="2" fillId="0" borderId="71" xfId="0" applyFont="1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 wrapText="1"/>
    </xf>
    <xf numFmtId="4" fontId="3" fillId="4" borderId="75" xfId="0" applyNumberFormat="1" applyFont="1" applyFill="1" applyBorder="1" applyAlignment="1">
      <alignment horizontal="center" vertical="center" wrapText="1"/>
    </xf>
    <xf numFmtId="4" fontId="3" fillId="3" borderId="76" xfId="0" applyNumberFormat="1" applyFont="1" applyFill="1" applyBorder="1" applyAlignment="1">
      <alignment horizontal="center" vertical="center" wrapText="1"/>
    </xf>
    <xf numFmtId="4" fontId="3" fillId="5" borderId="76" xfId="0" applyNumberFormat="1" applyFont="1" applyFill="1" applyBorder="1" applyAlignment="1">
      <alignment horizontal="center" vertical="center" wrapText="1"/>
    </xf>
    <xf numFmtId="4" fontId="3" fillId="6" borderId="76" xfId="0" applyNumberFormat="1" applyFont="1" applyFill="1" applyBorder="1" applyAlignment="1">
      <alignment horizontal="center" vertical="center" wrapText="1"/>
    </xf>
    <xf numFmtId="4" fontId="3" fillId="7" borderId="75" xfId="0" applyNumberFormat="1" applyFont="1" applyFill="1" applyBorder="1" applyAlignment="1">
      <alignment horizontal="center" vertical="center" wrapText="1"/>
    </xf>
    <xf numFmtId="4" fontId="3" fillId="8" borderId="76" xfId="0" applyNumberFormat="1" applyFont="1" applyFill="1" applyBorder="1" applyAlignment="1">
      <alignment horizontal="center" vertical="center" wrapText="1"/>
    </xf>
    <xf numFmtId="4" fontId="3" fillId="9" borderId="76" xfId="0" applyNumberFormat="1" applyFont="1" applyFill="1" applyBorder="1" applyAlignment="1">
      <alignment horizontal="center" vertical="center" wrapText="1"/>
    </xf>
    <xf numFmtId="4" fontId="3" fillId="11" borderId="76" xfId="0" applyNumberFormat="1" applyFont="1" applyFill="1" applyBorder="1" applyAlignment="1">
      <alignment horizontal="center" vertical="center" wrapText="1"/>
    </xf>
    <xf numFmtId="4" fontId="3" fillId="14" borderId="75" xfId="0" applyNumberFormat="1" applyFont="1" applyFill="1" applyBorder="1" applyAlignment="1">
      <alignment horizontal="center" vertical="center" wrapText="1"/>
    </xf>
    <xf numFmtId="4" fontId="3" fillId="12" borderId="76" xfId="0" applyNumberFormat="1" applyFont="1" applyFill="1" applyBorder="1" applyAlignment="1">
      <alignment horizontal="center" vertical="center" wrapText="1"/>
    </xf>
    <xf numFmtId="4" fontId="3" fillId="13" borderId="76" xfId="0" applyNumberFormat="1" applyFont="1" applyFill="1" applyBorder="1" applyAlignment="1">
      <alignment horizontal="center" vertical="center" wrapText="1"/>
    </xf>
    <xf numFmtId="4" fontId="3" fillId="15" borderId="74" xfId="0" applyNumberFormat="1" applyFont="1" applyFill="1" applyBorder="1" applyAlignment="1">
      <alignment horizontal="center" vertical="center" wrapText="1"/>
    </xf>
    <xf numFmtId="4" fontId="6" fillId="0" borderId="77" xfId="0" applyNumberFormat="1" applyFont="1" applyBorder="1" applyAlignment="1">
      <alignment horizontal="center" vertical="center" wrapText="1"/>
    </xf>
    <xf numFmtId="0" fontId="6" fillId="0" borderId="78" xfId="0" applyNumberFormat="1" applyFont="1" applyBorder="1" applyAlignment="1">
      <alignment vertical="center" wrapText="1"/>
    </xf>
    <xf numFmtId="0" fontId="6" fillId="0" borderId="79" xfId="0" applyNumberFormat="1" applyFont="1" applyBorder="1" applyAlignment="1">
      <alignment vertical="center" wrapText="1"/>
    </xf>
    <xf numFmtId="3" fontId="2" fillId="0" borderId="56" xfId="0" applyNumberFormat="1" applyFont="1" applyBorder="1" applyAlignment="1">
      <alignment vertical="center"/>
    </xf>
    <xf numFmtId="3" fontId="2" fillId="0" borderId="69" xfId="0" applyNumberFormat="1" applyFont="1" applyBorder="1" applyAlignment="1">
      <alignment vertical="center"/>
    </xf>
    <xf numFmtId="0" fontId="2" fillId="2" borderId="70" xfId="0" applyFont="1" applyFill="1" applyBorder="1" applyAlignment="1">
      <alignment horizontal="left" vertical="center" indent="1"/>
    </xf>
    <xf numFmtId="3" fontId="2" fillId="2" borderId="69" xfId="0" applyNumberFormat="1" applyFont="1" applyFill="1" applyBorder="1" applyAlignment="1">
      <alignment vertical="center"/>
    </xf>
    <xf numFmtId="0" fontId="2" fillId="2" borderId="80" xfId="0" applyFont="1" applyFill="1" applyBorder="1" applyAlignment="1">
      <alignment horizontal="left" vertical="center" indent="1"/>
    </xf>
    <xf numFmtId="3" fontId="2" fillId="2" borderId="81" xfId="0" applyNumberFormat="1" applyFont="1" applyFill="1" applyBorder="1" applyAlignment="1">
      <alignment vertical="center"/>
    </xf>
    <xf numFmtId="0" fontId="3" fillId="0" borderId="82" xfId="0" applyFont="1" applyBorder="1" applyAlignment="1">
      <alignment horizontal="left" vertical="center" indent="1"/>
    </xf>
    <xf numFmtId="3" fontId="3" fillId="0" borderId="36" xfId="0" applyNumberFormat="1" applyFont="1" applyBorder="1" applyAlignment="1">
      <alignment vertical="center"/>
    </xf>
    <xf numFmtId="0" fontId="3" fillId="0" borderId="70" xfId="0" applyFont="1" applyBorder="1" applyAlignment="1">
      <alignment horizontal="left" vertical="center" indent="1"/>
    </xf>
    <xf numFmtId="3" fontId="3" fillId="0" borderId="83" xfId="0" applyNumberFormat="1" applyFont="1" applyBorder="1" applyAlignment="1">
      <alignment vertical="center"/>
    </xf>
    <xf numFmtId="0" fontId="3" fillId="0" borderId="84" xfId="0" applyFont="1" applyBorder="1" applyAlignment="1">
      <alignment horizontal="left" vertical="center" indent="1"/>
    </xf>
    <xf numFmtId="0" fontId="2" fillId="0" borderId="73" xfId="0" applyFont="1" applyBorder="1" applyAlignment="1">
      <alignment horizontal="center" vertical="center" wrapText="1"/>
    </xf>
    <xf numFmtId="4" fontId="2" fillId="0" borderId="68" xfId="0" applyNumberFormat="1" applyFont="1" applyBorder="1" applyAlignment="1">
      <alignment horizontal="right" vertical="center"/>
    </xf>
    <xf numFmtId="3" fontId="11" fillId="2" borderId="28" xfId="0" applyNumberFormat="1" applyFont="1" applyFill="1" applyBorder="1" applyAlignment="1">
      <alignment vertical="center" wrapText="1" shrinkToFit="1"/>
    </xf>
    <xf numFmtId="164" fontId="3" fillId="2" borderId="39" xfId="0" applyNumberFormat="1" applyFont="1" applyFill="1" applyBorder="1" applyAlignment="1">
      <alignment vertical="center"/>
    </xf>
    <xf numFmtId="4" fontId="3" fillId="4" borderId="18" xfId="0" applyNumberFormat="1" applyFont="1" applyFill="1" applyBorder="1" applyAlignment="1">
      <alignment horizontal="center" vertical="center" wrapText="1"/>
    </xf>
    <xf numFmtId="4" fontId="2" fillId="16" borderId="0" xfId="0" applyNumberFormat="1" applyFont="1" applyFill="1" applyBorder="1" applyAlignment="1">
      <alignment vertical="center"/>
    </xf>
    <xf numFmtId="164" fontId="3" fillId="10" borderId="85" xfId="0" applyNumberFormat="1" applyFont="1" applyFill="1" applyBorder="1" applyAlignment="1">
      <alignment vertical="center"/>
    </xf>
    <xf numFmtId="4" fontId="2" fillId="4" borderId="49" xfId="0" applyNumberFormat="1" applyFont="1" applyFill="1" applyBorder="1" applyAlignment="1">
      <alignment vertical="center"/>
    </xf>
    <xf numFmtId="4" fontId="2" fillId="3" borderId="47" xfId="0" applyNumberFormat="1" applyFont="1" applyFill="1" applyBorder="1" applyAlignment="1">
      <alignment vertical="center"/>
    </xf>
    <xf numFmtId="4" fontId="2" fillId="5" borderId="47" xfId="0" applyNumberFormat="1" applyFont="1" applyFill="1" applyBorder="1" applyAlignment="1">
      <alignment vertical="center"/>
    </xf>
    <xf numFmtId="4" fontId="2" fillId="6" borderId="47" xfId="0" applyNumberFormat="1" applyFont="1" applyFill="1" applyBorder="1" applyAlignment="1">
      <alignment vertical="center"/>
    </xf>
    <xf numFmtId="4" fontId="2" fillId="7" borderId="47" xfId="0" applyNumberFormat="1" applyFont="1" applyFill="1" applyBorder="1" applyAlignment="1">
      <alignment vertical="center"/>
    </xf>
    <xf numFmtId="4" fontId="2" fillId="8" borderId="47" xfId="0" applyNumberFormat="1" applyFont="1" applyFill="1" applyBorder="1" applyAlignment="1">
      <alignment vertical="center"/>
    </xf>
    <xf numFmtId="4" fontId="2" fillId="9" borderId="47" xfId="0" applyNumberFormat="1" applyFont="1" applyFill="1" applyBorder="1" applyAlignment="1">
      <alignment vertical="center"/>
    </xf>
    <xf numFmtId="4" fontId="2" fillId="11" borderId="47" xfId="0" applyNumberFormat="1" applyFont="1" applyFill="1" applyBorder="1" applyAlignment="1">
      <alignment vertical="center"/>
    </xf>
    <xf numFmtId="4" fontId="2" fillId="14" borderId="47" xfId="0" applyNumberFormat="1" applyFont="1" applyFill="1" applyBorder="1" applyAlignment="1">
      <alignment vertical="center"/>
    </xf>
    <xf numFmtId="4" fontId="2" fillId="12" borderId="47" xfId="0" applyNumberFormat="1" applyFont="1" applyFill="1" applyBorder="1" applyAlignment="1">
      <alignment vertical="center"/>
    </xf>
    <xf numFmtId="4" fontId="2" fillId="13" borderId="47" xfId="0" applyNumberFormat="1" applyFont="1" applyFill="1" applyBorder="1" applyAlignment="1">
      <alignment vertical="center"/>
    </xf>
    <xf numFmtId="4" fontId="2" fillId="15" borderId="51" xfId="0" applyNumberFormat="1" applyFont="1" applyFill="1" applyBorder="1" applyAlignment="1">
      <alignment vertical="center"/>
    </xf>
    <xf numFmtId="0" fontId="2" fillId="18" borderId="8" xfId="0" applyFont="1" applyFill="1" applyBorder="1" applyAlignment="1">
      <alignment horizontal="left" vertical="center" indent="1"/>
    </xf>
    <xf numFmtId="0" fontId="2" fillId="18" borderId="3" xfId="0" applyFont="1" applyFill="1" applyBorder="1" applyAlignment="1">
      <alignment horizontal="left" vertical="center" indent="1"/>
    </xf>
    <xf numFmtId="0" fontId="2" fillId="18" borderId="1" xfId="0" applyFont="1" applyFill="1" applyBorder="1" applyAlignment="1">
      <alignment vertical="center"/>
    </xf>
    <xf numFmtId="0" fontId="2" fillId="18" borderId="9" xfId="0" applyFont="1" applyFill="1" applyBorder="1" applyAlignment="1">
      <alignment vertical="center"/>
    </xf>
    <xf numFmtId="4" fontId="2" fillId="16" borderId="26" xfId="0" applyNumberFormat="1" applyFont="1" applyFill="1" applyBorder="1" applyAlignment="1">
      <alignment vertical="center"/>
    </xf>
    <xf numFmtId="4" fontId="2" fillId="16" borderId="45" xfId="0" applyNumberFormat="1" applyFont="1" applyFill="1" applyBorder="1" applyAlignment="1">
      <alignment vertical="center"/>
    </xf>
    <xf numFmtId="4" fontId="2" fillId="4" borderId="21" xfId="0" applyNumberFormat="1" applyFont="1" applyFill="1" applyBorder="1" applyAlignment="1">
      <alignment vertical="center"/>
    </xf>
    <xf numFmtId="4" fontId="2" fillId="3" borderId="9" xfId="0" applyNumberFormat="1" applyFont="1" applyFill="1" applyBorder="1" applyAlignment="1">
      <alignment vertical="center"/>
    </xf>
    <xf numFmtId="4" fontId="2" fillId="5" borderId="9" xfId="0" applyNumberFormat="1" applyFont="1" applyFill="1" applyBorder="1" applyAlignment="1">
      <alignment vertical="center"/>
    </xf>
    <xf numFmtId="4" fontId="7" fillId="0" borderId="66" xfId="0" applyNumberFormat="1" applyFont="1" applyFill="1" applyBorder="1" applyAlignment="1"/>
    <xf numFmtId="4" fontId="6" fillId="0" borderId="0" xfId="0" applyNumberFormat="1" applyFont="1" applyBorder="1" applyAlignment="1">
      <alignment horizontal="center" vertical="center" wrapText="1"/>
    </xf>
    <xf numFmtId="0" fontId="3" fillId="18" borderId="1" xfId="0" applyFont="1" applyFill="1" applyBorder="1" applyAlignment="1">
      <alignment vertical="center"/>
    </xf>
    <xf numFmtId="4" fontId="3" fillId="0" borderId="23" xfId="0" applyNumberFormat="1" applyFont="1" applyFill="1" applyBorder="1" applyAlignment="1">
      <alignment vertical="center"/>
    </xf>
    <xf numFmtId="4" fontId="3" fillId="0" borderId="35" xfId="0" applyNumberFormat="1" applyFont="1" applyFill="1" applyBorder="1" applyAlignment="1">
      <alignment vertical="center"/>
    </xf>
    <xf numFmtId="2" fontId="2" fillId="4" borderId="19" xfId="1" applyNumberFormat="1" applyFont="1" applyFill="1" applyBorder="1" applyAlignment="1">
      <alignment vertical="center"/>
    </xf>
    <xf numFmtId="2" fontId="2" fillId="7" borderId="1" xfId="0" applyNumberFormat="1" applyFont="1" applyFill="1" applyBorder="1"/>
    <xf numFmtId="2" fontId="0" fillId="13" borderId="1" xfId="0" applyNumberFormat="1" applyFill="1" applyBorder="1"/>
    <xf numFmtId="2" fontId="2" fillId="5" borderId="1" xfId="1" applyNumberFormat="1" applyFont="1" applyFill="1" applyBorder="1" applyAlignment="1">
      <alignment vertical="center"/>
    </xf>
    <xf numFmtId="0" fontId="3" fillId="19" borderId="86" xfId="0" applyNumberFormat="1" applyFont="1" applyFill="1" applyBorder="1" applyAlignment="1">
      <alignment horizontal="center" vertical="center" wrapText="1"/>
    </xf>
    <xf numFmtId="164" fontId="3" fillId="19" borderId="87" xfId="0" applyNumberFormat="1" applyFont="1" applyFill="1" applyBorder="1" applyAlignment="1">
      <alignment horizontal="right" vertical="center"/>
    </xf>
    <xf numFmtId="164" fontId="3" fillId="19" borderId="28" xfId="0" applyNumberFormat="1" applyFont="1" applyFill="1" applyBorder="1" applyAlignment="1">
      <alignment horizontal="right" vertical="center"/>
    </xf>
    <xf numFmtId="164" fontId="3" fillId="19" borderId="28" xfId="0" applyNumberFormat="1" applyFont="1" applyFill="1" applyBorder="1" applyAlignment="1">
      <alignment vertical="center"/>
    </xf>
    <xf numFmtId="164" fontId="20" fillId="19" borderId="28" xfId="0" applyNumberFormat="1" applyFont="1" applyFill="1" applyBorder="1" applyAlignment="1">
      <alignment vertical="center"/>
    </xf>
    <xf numFmtId="164" fontId="3" fillId="19" borderId="88" xfId="0" applyNumberFormat="1" applyFont="1" applyFill="1" applyBorder="1" applyAlignment="1">
      <alignment vertical="center"/>
    </xf>
    <xf numFmtId="164" fontId="3" fillId="19" borderId="27" xfId="0" applyNumberFormat="1" applyFont="1" applyFill="1" applyBorder="1" applyAlignment="1">
      <alignment vertical="center"/>
    </xf>
    <xf numFmtId="164" fontId="3" fillId="19" borderId="87" xfId="0" applyNumberFormat="1" applyFont="1" applyFill="1" applyBorder="1" applyAlignment="1">
      <alignment vertical="center"/>
    </xf>
    <xf numFmtId="43" fontId="3" fillId="19" borderId="28" xfId="1" applyFont="1" applyFill="1" applyBorder="1" applyAlignment="1">
      <alignment vertical="center"/>
    </xf>
    <xf numFmtId="164" fontId="3" fillId="19" borderId="89" xfId="0" applyNumberFormat="1" applyFont="1" applyFill="1" applyBorder="1" applyAlignment="1">
      <alignment vertical="center"/>
    </xf>
    <xf numFmtId="164" fontId="3" fillId="19" borderId="90" xfId="0" applyNumberFormat="1" applyFont="1" applyFill="1" applyBorder="1" applyAlignment="1">
      <alignment vertical="center"/>
    </xf>
    <xf numFmtId="3" fontId="3" fillId="0" borderId="89" xfId="0" applyNumberFormat="1" applyFont="1" applyFill="1" applyBorder="1" applyAlignment="1">
      <alignment vertical="center"/>
    </xf>
    <xf numFmtId="0" fontId="1" fillId="2" borderId="91" xfId="0" applyNumberFormat="1" applyFont="1" applyFill="1" applyBorder="1" applyAlignment="1">
      <alignment vertical="center"/>
    </xf>
    <xf numFmtId="0" fontId="3" fillId="19" borderId="27" xfId="0" applyNumberFormat="1" applyFont="1" applyFill="1" applyBorder="1" applyAlignment="1">
      <alignment horizontal="center" vertical="center" wrapText="1"/>
    </xf>
    <xf numFmtId="0" fontId="3" fillId="17" borderId="93" xfId="0" applyNumberFormat="1" applyFont="1" applyFill="1" applyBorder="1" applyAlignment="1">
      <alignment horizontal="center" vertical="center" wrapText="1"/>
    </xf>
    <xf numFmtId="0" fontId="3" fillId="17" borderId="94" xfId="0" applyNumberFormat="1" applyFont="1" applyFill="1" applyBorder="1" applyAlignment="1">
      <alignment horizontal="center" vertical="center" wrapText="1"/>
    </xf>
    <xf numFmtId="164" fontId="3" fillId="17" borderId="95" xfId="0" applyNumberFormat="1" applyFont="1" applyFill="1" applyBorder="1" applyAlignment="1">
      <alignment horizontal="right" vertical="center"/>
    </xf>
    <xf numFmtId="164" fontId="3" fillId="17" borderId="95" xfId="0" applyNumberFormat="1" applyFont="1" applyFill="1" applyBorder="1" applyAlignment="1">
      <alignment vertical="center"/>
    </xf>
    <xf numFmtId="164" fontId="3" fillId="17" borderId="96" xfId="0" applyNumberFormat="1" applyFont="1" applyFill="1" applyBorder="1" applyAlignment="1">
      <alignment vertical="center"/>
    </xf>
    <xf numFmtId="3" fontId="3" fillId="0" borderId="98" xfId="0" applyNumberFormat="1" applyFont="1" applyFill="1" applyBorder="1" applyAlignment="1">
      <alignment vertical="center"/>
    </xf>
    <xf numFmtId="0" fontId="3" fillId="17" borderId="99" xfId="0" applyNumberFormat="1" applyFont="1" applyFill="1" applyBorder="1" applyAlignment="1">
      <alignment horizontal="center" vertical="center" wrapText="1"/>
    </xf>
    <xf numFmtId="164" fontId="3" fillId="17" borderId="97" xfId="0" applyNumberFormat="1" applyFont="1" applyFill="1" applyBorder="1" applyAlignment="1">
      <alignment horizontal="right" vertical="center"/>
    </xf>
    <xf numFmtId="164" fontId="20" fillId="17" borderId="95" xfId="0" applyNumberFormat="1" applyFont="1" applyFill="1" applyBorder="1" applyAlignment="1">
      <alignment vertical="center"/>
    </xf>
    <xf numFmtId="164" fontId="3" fillId="17" borderId="100" xfId="0" applyNumberFormat="1" applyFont="1" applyFill="1" applyBorder="1" applyAlignment="1">
      <alignment vertical="center"/>
    </xf>
    <xf numFmtId="164" fontId="3" fillId="17" borderId="94" xfId="0" applyNumberFormat="1" applyFont="1" applyFill="1" applyBorder="1" applyAlignment="1">
      <alignment vertical="center"/>
    </xf>
    <xf numFmtId="164" fontId="3" fillId="17" borderId="97" xfId="0" applyNumberFormat="1" applyFont="1" applyFill="1" applyBorder="1" applyAlignment="1">
      <alignment vertical="center"/>
    </xf>
    <xf numFmtId="43" fontId="3" fillId="17" borderId="95" xfId="1" applyFont="1" applyFill="1" applyBorder="1" applyAlignment="1">
      <alignment vertical="center"/>
    </xf>
    <xf numFmtId="164" fontId="3" fillId="17" borderId="98" xfId="0" applyNumberFormat="1" applyFont="1" applyFill="1" applyBorder="1" applyAlignment="1">
      <alignment vertical="center"/>
    </xf>
    <xf numFmtId="0" fontId="3" fillId="19" borderId="101" xfId="0" applyNumberFormat="1" applyFont="1" applyFill="1" applyBorder="1" applyAlignment="1">
      <alignment horizontal="center" vertical="center" wrapText="1"/>
    </xf>
    <xf numFmtId="164" fontId="3" fillId="19" borderId="82" xfId="0" applyNumberFormat="1" applyFont="1" applyFill="1" applyBorder="1" applyAlignment="1">
      <alignment horizontal="right" vertical="center"/>
    </xf>
    <xf numFmtId="164" fontId="3" fillId="19" borderId="70" xfId="0" applyNumberFormat="1" applyFont="1" applyFill="1" applyBorder="1" applyAlignment="1">
      <alignment horizontal="right" vertical="center"/>
    </xf>
    <xf numFmtId="164" fontId="3" fillId="19" borderId="70" xfId="0" applyNumberFormat="1" applyFont="1" applyFill="1" applyBorder="1" applyAlignment="1">
      <alignment vertical="center"/>
    </xf>
    <xf numFmtId="164" fontId="20" fillId="19" borderId="70" xfId="0" applyNumberFormat="1" applyFont="1" applyFill="1" applyBorder="1" applyAlignment="1">
      <alignment vertical="center"/>
    </xf>
    <xf numFmtId="164" fontId="3" fillId="19" borderId="102" xfId="0" applyNumberFormat="1" applyFont="1" applyFill="1" applyBorder="1" applyAlignment="1">
      <alignment vertical="center"/>
    </xf>
    <xf numFmtId="164" fontId="3" fillId="19" borderId="71" xfId="0" applyNumberFormat="1" applyFont="1" applyFill="1" applyBorder="1" applyAlignment="1">
      <alignment vertical="center"/>
    </xf>
    <xf numFmtId="164" fontId="3" fillId="19" borderId="82" xfId="0" applyNumberFormat="1" applyFont="1" applyFill="1" applyBorder="1" applyAlignment="1">
      <alignment vertical="center"/>
    </xf>
    <xf numFmtId="43" fontId="3" fillId="19" borderId="70" xfId="1" applyFont="1" applyFill="1" applyBorder="1" applyAlignment="1">
      <alignment vertical="center"/>
    </xf>
    <xf numFmtId="164" fontId="3" fillId="19" borderId="103" xfId="0" applyNumberFormat="1" applyFont="1" applyFill="1" applyBorder="1" applyAlignment="1">
      <alignment vertical="center"/>
    </xf>
    <xf numFmtId="164" fontId="3" fillId="19" borderId="80" xfId="0" applyNumberFormat="1" applyFont="1" applyFill="1" applyBorder="1" applyAlignment="1">
      <alignment vertical="center"/>
    </xf>
    <xf numFmtId="164" fontId="3" fillId="19" borderId="40" xfId="0" applyNumberFormat="1" applyFont="1" applyFill="1" applyBorder="1" applyAlignment="1">
      <alignment vertical="center"/>
    </xf>
    <xf numFmtId="0" fontId="3" fillId="19" borderId="42" xfId="0" applyNumberFormat="1" applyFont="1" applyFill="1" applyBorder="1" applyAlignment="1">
      <alignment horizontal="center" vertical="center" wrapText="1"/>
    </xf>
    <xf numFmtId="164" fontId="3" fillId="19" borderId="40" xfId="0" applyNumberFormat="1" applyFont="1" applyFill="1" applyBorder="1" applyAlignment="1">
      <alignment horizontal="right" vertical="center"/>
    </xf>
    <xf numFmtId="0" fontId="3" fillId="19" borderId="104" xfId="0" applyNumberFormat="1" applyFont="1" applyFill="1" applyBorder="1" applyAlignment="1">
      <alignment horizontal="center" vertical="center" wrapText="1"/>
    </xf>
    <xf numFmtId="3" fontId="3" fillId="19" borderId="84" xfId="0" applyNumberFormat="1" applyFont="1" applyFill="1" applyBorder="1" applyAlignment="1">
      <alignment vertical="center"/>
    </xf>
    <xf numFmtId="0" fontId="3" fillId="19" borderId="105" xfId="0" applyNumberFormat="1" applyFont="1" applyFill="1" applyBorder="1" applyAlignment="1">
      <alignment horizontal="center" vertical="center" wrapText="1"/>
    </xf>
    <xf numFmtId="0" fontId="6" fillId="16" borderId="106" xfId="0" applyNumberFormat="1" applyFont="1" applyFill="1" applyBorder="1" applyAlignment="1">
      <alignment horizontal="center" vertical="center" wrapText="1"/>
    </xf>
    <xf numFmtId="0" fontId="3" fillId="10" borderId="92" xfId="0" applyNumberFormat="1" applyFont="1" applyFill="1" applyBorder="1" applyAlignment="1">
      <alignment horizontal="center" vertical="center" wrapText="1"/>
    </xf>
    <xf numFmtId="0" fontId="12" fillId="8" borderId="57" xfId="0" applyNumberFormat="1" applyFont="1" applyFill="1" applyBorder="1" applyAlignment="1">
      <alignment horizontal="center" vertical="center" wrapText="1"/>
    </xf>
    <xf numFmtId="166" fontId="2" fillId="8" borderId="12" xfId="0" applyNumberFormat="1" applyFont="1" applyFill="1" applyBorder="1" applyAlignment="1">
      <alignment horizontal="right" vertical="center"/>
    </xf>
    <xf numFmtId="166" fontId="2" fillId="8" borderId="1" xfId="0" applyNumberFormat="1" applyFont="1" applyFill="1" applyBorder="1" applyAlignment="1">
      <alignment horizontal="right" vertical="center"/>
    </xf>
    <xf numFmtId="166" fontId="2" fillId="8" borderId="49" xfId="0" applyNumberFormat="1" applyFont="1" applyFill="1" applyBorder="1" applyAlignment="1">
      <alignment horizontal="right" vertical="center"/>
    </xf>
    <xf numFmtId="166" fontId="2" fillId="8" borderId="18" xfId="0" applyNumberFormat="1" applyFont="1" applyFill="1" applyBorder="1" applyAlignment="1">
      <alignment horizontal="right" vertical="center"/>
    </xf>
    <xf numFmtId="166" fontId="2" fillId="8" borderId="22" xfId="0" applyNumberFormat="1" applyFont="1" applyFill="1" applyBorder="1" applyAlignment="1">
      <alignment horizontal="right" vertical="center"/>
    </xf>
    <xf numFmtId="43" fontId="2" fillId="8" borderId="1" xfId="1" applyFont="1" applyFill="1" applyBorder="1" applyAlignment="1">
      <alignment horizontal="right" vertical="center"/>
    </xf>
    <xf numFmtId="166" fontId="2" fillId="8" borderId="2" xfId="0" applyNumberFormat="1" applyFont="1" applyFill="1" applyBorder="1" applyAlignment="1">
      <alignment horizontal="right" vertical="center"/>
    </xf>
    <xf numFmtId="166" fontId="2" fillId="8" borderId="15" xfId="0" applyNumberFormat="1" applyFont="1" applyFill="1" applyBorder="1" applyAlignment="1">
      <alignment horizontal="right" vertical="center"/>
    </xf>
    <xf numFmtId="166" fontId="3" fillId="8" borderId="9" xfId="0" applyNumberFormat="1" applyFont="1" applyFill="1" applyBorder="1" applyAlignment="1">
      <alignment horizontal="right" vertical="center"/>
    </xf>
    <xf numFmtId="0" fontId="12" fillId="8" borderId="73" xfId="0" applyNumberFormat="1" applyFont="1" applyFill="1" applyBorder="1" applyAlignment="1">
      <alignment horizontal="center" vertical="center" wrapText="1"/>
    </xf>
    <xf numFmtId="0" fontId="12" fillId="8" borderId="12" xfId="0" applyNumberFormat="1" applyFont="1" applyFill="1" applyBorder="1" applyAlignment="1">
      <alignment horizontal="center" vertical="center" wrapText="1"/>
    </xf>
    <xf numFmtId="3" fontId="3" fillId="8" borderId="9" xfId="0" applyNumberFormat="1" applyFont="1" applyFill="1" applyBorder="1" applyAlignment="1">
      <alignment horizontal="right" vertical="center"/>
    </xf>
    <xf numFmtId="3" fontId="3" fillId="8" borderId="16" xfId="0" applyNumberFormat="1" applyFont="1" applyFill="1" applyBorder="1" applyAlignment="1">
      <alignment horizontal="right" vertical="center"/>
    </xf>
    <xf numFmtId="4" fontId="3" fillId="15" borderId="31" xfId="0" applyNumberFormat="1" applyFont="1" applyFill="1" applyBorder="1" applyAlignment="1">
      <alignment vertical="center"/>
    </xf>
    <xf numFmtId="0" fontId="2" fillId="0" borderId="103" xfId="0" applyFont="1" applyBorder="1" applyAlignment="1">
      <alignment horizontal="left" vertical="center" indent="1"/>
    </xf>
    <xf numFmtId="0" fontId="2" fillId="0" borderId="2" xfId="0" applyFont="1" applyBorder="1" applyAlignment="1">
      <alignment vertical="center"/>
    </xf>
    <xf numFmtId="4" fontId="2" fillId="16" borderId="2" xfId="0" applyNumberFormat="1" applyFont="1" applyFill="1" applyBorder="1" applyAlignment="1">
      <alignment vertical="center"/>
    </xf>
    <xf numFmtId="164" fontId="3" fillId="19" borderId="60" xfId="0" applyNumberFormat="1" applyFont="1" applyFill="1" applyBorder="1" applyAlignment="1">
      <alignment vertical="center"/>
    </xf>
    <xf numFmtId="4" fontId="2" fillId="3" borderId="2" xfId="0" applyNumberFormat="1" applyFont="1" applyFill="1" applyBorder="1" applyAlignment="1">
      <alignment vertical="center"/>
    </xf>
    <xf numFmtId="4" fontId="2" fillId="5" borderId="2" xfId="0" applyNumberFormat="1" applyFont="1" applyFill="1" applyBorder="1" applyAlignment="1">
      <alignment vertical="center"/>
    </xf>
    <xf numFmtId="4" fontId="2" fillId="6" borderId="2" xfId="0" applyNumberFormat="1" applyFont="1" applyFill="1" applyBorder="1" applyAlignment="1">
      <alignment vertical="center"/>
    </xf>
    <xf numFmtId="4" fontId="2" fillId="7" borderId="2" xfId="0" applyNumberFormat="1" applyFont="1" applyFill="1" applyBorder="1" applyAlignment="1">
      <alignment vertical="center"/>
    </xf>
    <xf numFmtId="4" fontId="2" fillId="8" borderId="2" xfId="0" applyNumberFormat="1" applyFont="1" applyFill="1" applyBorder="1" applyAlignment="1">
      <alignment vertical="center"/>
    </xf>
    <xf numFmtId="4" fontId="2" fillId="9" borderId="2" xfId="0" applyNumberFormat="1" applyFont="1" applyFill="1" applyBorder="1" applyAlignment="1">
      <alignment vertical="center"/>
    </xf>
    <xf numFmtId="4" fontId="2" fillId="11" borderId="2" xfId="0" applyNumberFormat="1" applyFont="1" applyFill="1" applyBorder="1" applyAlignment="1">
      <alignment vertical="center"/>
    </xf>
    <xf numFmtId="4" fontId="2" fillId="14" borderId="2" xfId="0" applyNumberFormat="1" applyFont="1" applyFill="1" applyBorder="1" applyAlignment="1">
      <alignment vertical="center"/>
    </xf>
    <xf numFmtId="4" fontId="2" fillId="12" borderId="2" xfId="0" applyNumberFormat="1" applyFont="1" applyFill="1" applyBorder="1" applyAlignment="1">
      <alignment vertical="center"/>
    </xf>
    <xf numFmtId="4" fontId="2" fillId="13" borderId="2" xfId="0" applyNumberFormat="1" applyFont="1" applyFill="1" applyBorder="1" applyAlignment="1">
      <alignment vertical="center"/>
    </xf>
    <xf numFmtId="3" fontId="2" fillId="0" borderId="83" xfId="0" applyNumberFormat="1" applyFont="1" applyBorder="1" applyAlignment="1">
      <alignment vertical="center"/>
    </xf>
    <xf numFmtId="164" fontId="3" fillId="19" borderId="69" xfId="0" applyNumberFormat="1" applyFont="1" applyFill="1" applyBorder="1" applyAlignment="1">
      <alignment vertical="center"/>
    </xf>
    <xf numFmtId="3" fontId="3" fillId="19" borderId="82" xfId="0" applyNumberFormat="1" applyFont="1" applyFill="1" applyBorder="1" applyAlignment="1">
      <alignment vertical="center"/>
    </xf>
    <xf numFmtId="4" fontId="2" fillId="4" borderId="53" xfId="0" applyNumberFormat="1" applyFont="1" applyFill="1" applyBorder="1" applyAlignment="1">
      <alignment vertical="center"/>
    </xf>
    <xf numFmtId="4" fontId="2" fillId="12" borderId="20" xfId="0" applyNumberFormat="1" applyFont="1" applyFill="1" applyBorder="1" applyAlignment="1">
      <alignment vertical="center"/>
    </xf>
    <xf numFmtId="4" fontId="2" fillId="13" borderId="20" xfId="0" applyNumberFormat="1" applyFont="1" applyFill="1" applyBorder="1" applyAlignment="1">
      <alignment vertical="center"/>
    </xf>
    <xf numFmtId="4" fontId="2" fillId="15" borderId="15" xfId="0" applyNumberFormat="1" applyFont="1" applyFill="1" applyBorder="1" applyAlignment="1">
      <alignment vertical="center"/>
    </xf>
    <xf numFmtId="164" fontId="3" fillId="17" borderId="90" xfId="0" applyNumberFormat="1" applyFont="1" applyFill="1" applyBorder="1" applyAlignment="1">
      <alignment vertical="center"/>
    </xf>
    <xf numFmtId="3" fontId="3" fillId="17" borderId="87" xfId="0" applyNumberFormat="1" applyFont="1" applyFill="1" applyBorder="1" applyAlignment="1">
      <alignment vertical="center"/>
    </xf>
    <xf numFmtId="3" fontId="3" fillId="19" borderId="107" xfId="0" applyNumberFormat="1" applyFont="1" applyFill="1" applyBorder="1" applyAlignment="1">
      <alignment vertical="center"/>
    </xf>
    <xf numFmtId="3" fontId="3" fillId="19" borderId="108" xfId="0" applyNumberFormat="1" applyFont="1" applyFill="1" applyBorder="1" applyAlignment="1">
      <alignment vertical="center"/>
    </xf>
    <xf numFmtId="3" fontId="3" fillId="17" borderId="109" xfId="0" applyNumberFormat="1" applyFont="1" applyFill="1" applyBorder="1" applyAlignment="1">
      <alignment vertical="center"/>
    </xf>
    <xf numFmtId="164" fontId="3" fillId="19" borderId="110" xfId="0" applyNumberFormat="1" applyFont="1" applyFill="1" applyBorder="1" applyAlignment="1">
      <alignment vertical="center"/>
    </xf>
    <xf numFmtId="3" fontId="3" fillId="0" borderId="111" xfId="0" applyNumberFormat="1" applyFont="1" applyFill="1" applyBorder="1" applyAlignment="1">
      <alignment vertical="center"/>
    </xf>
    <xf numFmtId="164" fontId="3" fillId="19" borderId="81" xfId="0" applyNumberFormat="1" applyFont="1" applyFill="1" applyBorder="1" applyAlignment="1">
      <alignment vertical="center"/>
    </xf>
    <xf numFmtId="3" fontId="3" fillId="5" borderId="45" xfId="0" applyNumberFormat="1" applyFont="1" applyFill="1" applyBorder="1" applyAlignment="1">
      <alignment vertical="center"/>
    </xf>
    <xf numFmtId="3" fontId="3" fillId="4" borderId="45" xfId="0" applyNumberFormat="1" applyFont="1" applyFill="1" applyBorder="1" applyAlignment="1">
      <alignment vertical="center"/>
    </xf>
    <xf numFmtId="3" fontId="3" fillId="3" borderId="12" xfId="0" applyNumberFormat="1" applyFont="1" applyFill="1" applyBorder="1" applyAlignment="1">
      <alignment vertical="center"/>
    </xf>
    <xf numFmtId="3" fontId="3" fillId="6" borderId="54" xfId="0" applyNumberFormat="1" applyFont="1" applyFill="1" applyBorder="1" applyAlignment="1">
      <alignment vertical="center"/>
    </xf>
    <xf numFmtId="3" fontId="3" fillId="7" borderId="12" xfId="0" applyNumberFormat="1" applyFont="1" applyFill="1" applyBorder="1" applyAlignment="1">
      <alignment vertical="center"/>
    </xf>
    <xf numFmtId="3" fontId="3" fillId="8" borderId="45" xfId="0" applyNumberFormat="1" applyFont="1" applyFill="1" applyBorder="1" applyAlignment="1">
      <alignment vertical="center"/>
    </xf>
    <xf numFmtId="3" fontId="3" fillId="9" borderId="12" xfId="0" applyNumberFormat="1" applyFont="1" applyFill="1" applyBorder="1" applyAlignment="1">
      <alignment vertical="center"/>
    </xf>
    <xf numFmtId="3" fontId="3" fillId="11" borderId="45" xfId="0" applyNumberFormat="1" applyFont="1" applyFill="1" applyBorder="1" applyAlignment="1">
      <alignment vertical="center"/>
    </xf>
    <xf numFmtId="3" fontId="3" fillId="14" borderId="12" xfId="0" applyNumberFormat="1" applyFont="1" applyFill="1" applyBorder="1" applyAlignment="1">
      <alignment vertical="center"/>
    </xf>
    <xf numFmtId="3" fontId="3" fillId="12" borderId="12" xfId="0" applyNumberFormat="1" applyFont="1" applyFill="1" applyBorder="1" applyAlignment="1">
      <alignment vertical="center"/>
    </xf>
    <xf numFmtId="3" fontId="3" fillId="13" borderId="45" xfId="0" applyNumberFormat="1" applyFont="1" applyFill="1" applyBorder="1" applyAlignment="1">
      <alignment vertical="center"/>
    </xf>
    <xf numFmtId="3" fontId="3" fillId="13" borderId="54" xfId="0" applyNumberFormat="1" applyFont="1" applyFill="1" applyBorder="1" applyAlignment="1">
      <alignment vertical="center"/>
    </xf>
    <xf numFmtId="4" fontId="19" fillId="0" borderId="112" xfId="0" applyNumberFormat="1" applyFont="1" applyFill="1" applyBorder="1" applyAlignment="1">
      <alignment vertical="center"/>
    </xf>
    <xf numFmtId="0" fontId="7" fillId="0" borderId="65" xfId="0" applyFont="1" applyBorder="1" applyAlignment="1">
      <alignment horizontal="center"/>
    </xf>
    <xf numFmtId="0" fontId="3" fillId="16" borderId="114" xfId="0" applyNumberFormat="1" applyFont="1" applyFill="1" applyBorder="1" applyAlignment="1">
      <alignment horizontal="center" vertical="center" wrapText="1"/>
    </xf>
    <xf numFmtId="164" fontId="3" fillId="16" borderId="115" xfId="0" applyNumberFormat="1" applyFont="1" applyFill="1" applyBorder="1" applyAlignment="1">
      <alignment horizontal="right" vertical="center"/>
    </xf>
    <xf numFmtId="164" fontId="3" fillId="16" borderId="116" xfId="0" applyNumberFormat="1" applyFont="1" applyFill="1" applyBorder="1" applyAlignment="1">
      <alignment horizontal="right" vertical="center"/>
    </xf>
    <xf numFmtId="164" fontId="3" fillId="16" borderId="116" xfId="0" applyNumberFormat="1" applyFont="1" applyFill="1" applyBorder="1" applyAlignment="1">
      <alignment vertical="center"/>
    </xf>
    <xf numFmtId="164" fontId="20" fillId="16" borderId="116" xfId="0" applyNumberFormat="1" applyFont="1" applyFill="1" applyBorder="1" applyAlignment="1">
      <alignment vertical="center"/>
    </xf>
    <xf numFmtId="164" fontId="3" fillId="16" borderId="118" xfId="0" applyNumberFormat="1" applyFont="1" applyFill="1" applyBorder="1" applyAlignment="1">
      <alignment vertical="center"/>
    </xf>
    <xf numFmtId="164" fontId="3" fillId="16" borderId="115" xfId="0" applyNumberFormat="1" applyFont="1" applyFill="1" applyBorder="1" applyAlignment="1">
      <alignment vertical="center"/>
    </xf>
    <xf numFmtId="43" fontId="3" fillId="16" borderId="116" xfId="1" applyFont="1" applyFill="1" applyBorder="1" applyAlignment="1">
      <alignment vertical="center"/>
    </xf>
    <xf numFmtId="164" fontId="3" fillId="16" borderId="119" xfId="0" applyNumberFormat="1" applyFont="1" applyFill="1" applyBorder="1" applyAlignment="1">
      <alignment vertical="center"/>
    </xf>
    <xf numFmtId="164" fontId="20" fillId="16" borderId="119" xfId="0" applyNumberFormat="1" applyFont="1" applyFill="1" applyBorder="1" applyAlignment="1">
      <alignment vertical="center"/>
    </xf>
    <xf numFmtId="164" fontId="3" fillId="16" borderId="120" xfId="0" applyNumberFormat="1" applyFont="1" applyFill="1" applyBorder="1" applyAlignment="1">
      <alignment vertical="center"/>
    </xf>
    <xf numFmtId="164" fontId="3" fillId="16" borderId="121" xfId="0" applyNumberFormat="1" applyFont="1" applyFill="1" applyBorder="1" applyAlignment="1">
      <alignment vertical="center"/>
    </xf>
    <xf numFmtId="164" fontId="3" fillId="16" borderId="122" xfId="0" applyNumberFormat="1" applyFont="1" applyFill="1" applyBorder="1" applyAlignment="1">
      <alignment vertical="center"/>
    </xf>
    <xf numFmtId="0" fontId="3" fillId="16" borderId="123" xfId="0" applyNumberFormat="1" applyFont="1" applyFill="1" applyBorder="1" applyAlignment="1">
      <alignment horizontal="center" vertical="center" wrapText="1"/>
    </xf>
    <xf numFmtId="0" fontId="3" fillId="16" borderId="118" xfId="0" applyNumberFormat="1" applyFont="1" applyFill="1" applyBorder="1" applyAlignment="1">
      <alignment horizontal="center" vertical="center" wrapText="1"/>
    </xf>
    <xf numFmtId="164" fontId="3" fillId="16" borderId="124" xfId="0" applyNumberFormat="1" applyFont="1" applyFill="1" applyBorder="1" applyAlignment="1">
      <alignment vertical="center"/>
    </xf>
    <xf numFmtId="164" fontId="3" fillId="16" borderId="125" xfId="0" applyNumberFormat="1" applyFont="1" applyFill="1" applyBorder="1" applyAlignment="1">
      <alignment vertical="center"/>
    </xf>
    <xf numFmtId="4" fontId="3" fillId="0" borderId="126" xfId="0" applyNumberFormat="1" applyFont="1" applyFill="1" applyBorder="1" applyAlignment="1">
      <alignment vertical="center"/>
    </xf>
    <xf numFmtId="3" fontId="3" fillId="2" borderId="124" xfId="0" applyNumberFormat="1" applyFont="1" applyFill="1" applyBorder="1" applyAlignment="1">
      <alignment vertical="center"/>
    </xf>
    <xf numFmtId="0" fontId="3" fillId="16" borderId="127" xfId="0" applyNumberFormat="1" applyFont="1" applyFill="1" applyBorder="1" applyAlignment="1">
      <alignment horizontal="center" vertical="center" wrapText="1"/>
    </xf>
    <xf numFmtId="164" fontId="3" fillId="16" borderId="122" xfId="0" applyNumberFormat="1" applyFont="1" applyFill="1" applyBorder="1" applyAlignment="1">
      <alignment horizontal="right" vertical="center"/>
    </xf>
    <xf numFmtId="164" fontId="3" fillId="16" borderId="119" xfId="0" applyNumberFormat="1" applyFont="1" applyFill="1" applyBorder="1" applyAlignment="1">
      <alignment horizontal="right" vertical="center"/>
    </xf>
    <xf numFmtId="164" fontId="3" fillId="16" borderId="129" xfId="0" applyNumberFormat="1" applyFont="1" applyFill="1" applyBorder="1" applyAlignment="1">
      <alignment vertical="center"/>
    </xf>
    <xf numFmtId="43" fontId="3" fillId="16" borderId="119" xfId="1" applyFont="1" applyFill="1" applyBorder="1" applyAlignment="1">
      <alignment vertical="center"/>
    </xf>
    <xf numFmtId="0" fontId="3" fillId="16" borderId="130" xfId="0" applyNumberFormat="1" applyFont="1" applyFill="1" applyBorder="1" applyAlignment="1">
      <alignment horizontal="center" vertical="center" wrapText="1"/>
    </xf>
    <xf numFmtId="0" fontId="3" fillId="16" borderId="129" xfId="0" applyNumberFormat="1" applyFont="1" applyFill="1" applyBorder="1" applyAlignment="1">
      <alignment horizontal="center" vertical="center" wrapText="1"/>
    </xf>
    <xf numFmtId="3" fontId="3" fillId="2" borderId="120" xfId="0" applyNumberFormat="1" applyFont="1" applyFill="1" applyBorder="1" applyAlignment="1">
      <alignment vertical="center"/>
    </xf>
    <xf numFmtId="164" fontId="3" fillId="17" borderId="107" xfId="0" applyNumberFormat="1" applyFont="1" applyFill="1" applyBorder="1" applyAlignment="1">
      <alignment vertical="center"/>
    </xf>
    <xf numFmtId="0" fontId="2" fillId="13" borderId="47" xfId="0" applyFont="1" applyFill="1" applyBorder="1" applyAlignment="1">
      <alignment vertical="center"/>
    </xf>
    <xf numFmtId="166" fontId="2" fillId="8" borderId="19" xfId="0" applyNumberFormat="1" applyFont="1" applyFill="1" applyBorder="1" applyAlignment="1">
      <alignment horizontal="right" vertical="center"/>
    </xf>
    <xf numFmtId="164" fontId="3" fillId="13" borderId="116" xfId="0" applyNumberFormat="1" applyFont="1" applyFill="1" applyBorder="1" applyAlignment="1">
      <alignment vertical="center"/>
    </xf>
    <xf numFmtId="4" fontId="3" fillId="2" borderId="62" xfId="0" applyNumberFormat="1" applyFont="1" applyFill="1" applyBorder="1" applyAlignment="1">
      <alignment horizontal="right" vertical="center"/>
    </xf>
    <xf numFmtId="3" fontId="3" fillId="16" borderId="87" xfId="0" applyNumberFormat="1" applyFont="1" applyFill="1" applyBorder="1" applyAlignment="1">
      <alignment vertical="center"/>
    </xf>
    <xf numFmtId="3" fontId="3" fillId="16" borderId="109" xfId="0" applyNumberFormat="1" applyFont="1" applyFill="1" applyBorder="1" applyAlignment="1">
      <alignment vertical="center"/>
    </xf>
    <xf numFmtId="164" fontId="3" fillId="16" borderId="132" xfId="0" applyNumberFormat="1" applyFont="1" applyFill="1" applyBorder="1" applyAlignment="1">
      <alignment vertical="center"/>
    </xf>
    <xf numFmtId="164" fontId="3" fillId="16" borderId="131" xfId="0" applyNumberFormat="1" applyFont="1" applyFill="1" applyBorder="1" applyAlignment="1">
      <alignment vertical="center"/>
    </xf>
    <xf numFmtId="0" fontId="2" fillId="13" borderId="70" xfId="0" applyFont="1" applyFill="1" applyBorder="1" applyAlignment="1">
      <alignment horizontal="left" vertical="center" indent="1"/>
    </xf>
    <xf numFmtId="0" fontId="2" fillId="13" borderId="1" xfId="0" applyFont="1" applyFill="1" applyBorder="1" applyAlignment="1">
      <alignment horizontal="right" vertical="center"/>
    </xf>
    <xf numFmtId="164" fontId="3" fillId="13" borderId="119" xfId="0" applyNumberFormat="1" applyFont="1" applyFill="1" applyBorder="1" applyAlignment="1">
      <alignment vertical="center"/>
    </xf>
    <xf numFmtId="164" fontId="3" fillId="13" borderId="117" xfId="0" applyNumberFormat="1" applyFont="1" applyFill="1" applyBorder="1" applyAlignment="1">
      <alignment vertical="center"/>
    </xf>
    <xf numFmtId="164" fontId="3" fillId="13" borderId="128" xfId="0" applyNumberFormat="1" applyFont="1" applyFill="1" applyBorder="1" applyAlignment="1">
      <alignment vertical="center"/>
    </xf>
    <xf numFmtId="0" fontId="2" fillId="13" borderId="46" xfId="0" applyFont="1" applyFill="1" applyBorder="1" applyAlignment="1">
      <alignment horizontal="left" vertical="center" indent="1"/>
    </xf>
    <xf numFmtId="164" fontId="3" fillId="16" borderId="113" xfId="1" applyNumberFormat="1" applyFont="1" applyFill="1" applyBorder="1" applyAlignment="1">
      <alignment vertical="center"/>
    </xf>
    <xf numFmtId="164" fontId="3" fillId="16" borderId="133" xfId="1" applyNumberFormat="1" applyFont="1" applyFill="1" applyBorder="1" applyAlignment="1">
      <alignment vertical="center"/>
    </xf>
    <xf numFmtId="164" fontId="3" fillId="16" borderId="133" xfId="0" applyNumberFormat="1" applyFont="1" applyFill="1" applyBorder="1" applyAlignment="1">
      <alignment vertical="center"/>
    </xf>
    <xf numFmtId="0" fontId="1" fillId="17" borderId="0" xfId="0" applyFont="1" applyFill="1" applyAlignment="1">
      <alignment vertical="center"/>
    </xf>
    <xf numFmtId="0" fontId="13" fillId="0" borderId="0" xfId="0" applyFont="1" applyBorder="1" applyAlignment="1">
      <alignment horizontal="center"/>
    </xf>
    <xf numFmtId="4" fontId="15" fillId="0" borderId="0" xfId="0" applyNumberFormat="1" applyFont="1" applyFill="1" applyBorder="1" applyAlignment="1">
      <alignment horizontal="center" vertical="center"/>
    </xf>
    <xf numFmtId="4" fontId="7" fillId="0" borderId="65" xfId="0" applyNumberFormat="1" applyFont="1" applyFill="1" applyBorder="1" applyAlignment="1">
      <alignment horizontal="center"/>
    </xf>
    <xf numFmtId="0" fontId="7" fillId="0" borderId="64" xfId="0" applyFont="1" applyBorder="1" applyAlignment="1">
      <alignment horizontal="center"/>
    </xf>
    <xf numFmtId="0" fontId="7" fillId="0" borderId="65" xfId="0" applyFont="1" applyBorder="1" applyAlignment="1">
      <alignment horizontal="center"/>
    </xf>
  </cellXfs>
  <cellStyles count="2">
    <cellStyle name="Čiarka" xfId="1" builtinId="3"/>
    <cellStyle name="Normálne" xfId="0" builtinId="0"/>
  </cellStyles>
  <dxfs count="0"/>
  <tableStyles count="0" defaultTableStyle="TableStyleMedium9" defaultPivotStyle="PivotStyleLight16"/>
  <colors>
    <mruColors>
      <color rgb="FFFF7C80"/>
      <color rgb="FFFFCC99"/>
      <color rgb="FF33CCCC"/>
      <color rgb="FFFF0000"/>
      <color rgb="FF66FF99"/>
      <color rgb="FFCCCC00"/>
      <color rgb="FFFFFF99"/>
      <color rgb="FFCCFF99"/>
      <color rgb="FFCCCCFF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S247"/>
  <sheetViews>
    <sheetView tabSelected="1" topLeftCell="G1" zoomScaleNormal="100" zoomScaleSheetLayoutView="75" workbookViewId="0">
      <selection activeCell="Y19" sqref="Y19"/>
    </sheetView>
  </sheetViews>
  <sheetFormatPr defaultRowHeight="12.75" x14ac:dyDescent="0.2"/>
  <cols>
    <col min="1" max="1" width="33.42578125" style="2" customWidth="1"/>
    <col min="2" max="2" width="7.7109375" style="2" customWidth="1"/>
    <col min="3" max="3" width="11" style="27" hidden="1" customWidth="1"/>
    <col min="4" max="4" width="12.140625" style="2" hidden="1" customWidth="1"/>
    <col min="5" max="5" width="12.5703125" style="149" hidden="1" customWidth="1"/>
    <col min="6" max="10" width="11.5703125" style="196" customWidth="1"/>
    <col min="11" max="11" width="10.5703125" style="35" customWidth="1"/>
    <col min="12" max="12" width="9.140625" style="35" customWidth="1"/>
    <col min="13" max="13" width="9.140625" style="36" customWidth="1"/>
    <col min="14" max="14" width="10.140625" style="36" customWidth="1"/>
    <col min="15" max="15" width="10.85546875" style="48" customWidth="1"/>
    <col min="16" max="16" width="10.28515625" style="36" customWidth="1"/>
    <col min="17" max="17" width="10.140625" style="36" customWidth="1"/>
    <col min="18" max="18" width="9.7109375" style="36" customWidth="1"/>
    <col min="19" max="19" width="11.7109375" style="36" customWidth="1"/>
    <col min="20" max="20" width="9.85546875" style="36" customWidth="1"/>
    <col min="21" max="21" width="11.28515625" style="36" customWidth="1"/>
    <col min="22" max="22" width="10.85546875" style="36" customWidth="1"/>
    <col min="23" max="23" width="11.7109375" style="36" customWidth="1"/>
    <col min="24" max="24" width="39.5703125" style="22" customWidth="1"/>
    <col min="25" max="29" width="9.140625" customWidth="1"/>
  </cols>
  <sheetData>
    <row r="1" spans="1:25" s="2" customFormat="1" ht="19.149999999999999" customHeight="1" x14ac:dyDescent="0.25">
      <c r="A1" s="512" t="s">
        <v>98</v>
      </c>
      <c r="B1" s="512"/>
      <c r="C1" s="512"/>
      <c r="D1" s="512"/>
      <c r="E1" s="512"/>
      <c r="F1" s="512"/>
      <c r="G1" s="512"/>
      <c r="H1" s="512"/>
      <c r="I1" s="512"/>
      <c r="J1" s="512"/>
      <c r="K1" s="512"/>
      <c r="L1" s="28"/>
      <c r="M1" s="29"/>
      <c r="N1" s="29"/>
      <c r="O1" s="47"/>
      <c r="P1" s="29"/>
      <c r="Q1" s="29"/>
      <c r="R1" s="29"/>
      <c r="S1" s="29"/>
      <c r="T1" s="29"/>
      <c r="U1" s="29"/>
      <c r="V1" s="29"/>
      <c r="W1" s="29"/>
      <c r="X1" s="17"/>
    </row>
    <row r="2" spans="1:25" s="2" customFormat="1" ht="19.149999999999999" customHeight="1" thickBot="1" x14ac:dyDescent="0.4">
      <c r="A2" s="274"/>
      <c r="B2" s="12"/>
      <c r="C2" s="23"/>
      <c r="D2" s="275"/>
      <c r="E2" s="272"/>
      <c r="F2" s="273"/>
      <c r="G2" s="273"/>
      <c r="H2" s="273"/>
      <c r="I2" s="273"/>
      <c r="J2" s="273"/>
      <c r="K2" s="28"/>
      <c r="L2" s="28"/>
      <c r="M2" s="29"/>
      <c r="N2" s="29"/>
      <c r="O2" s="47"/>
      <c r="P2" s="29"/>
      <c r="Q2" s="29"/>
      <c r="R2" s="29"/>
      <c r="S2" s="29"/>
      <c r="T2" s="29"/>
      <c r="U2" s="29"/>
      <c r="V2" s="30"/>
      <c r="W2" s="30"/>
      <c r="X2" s="18"/>
      <c r="Y2" s="15"/>
    </row>
    <row r="3" spans="1:25" s="2" customFormat="1" ht="19.149999999999999" customHeight="1" thickTop="1" thickBot="1" x14ac:dyDescent="0.3">
      <c r="A3" s="515" t="s">
        <v>169</v>
      </c>
      <c r="B3" s="516"/>
      <c r="C3" s="516"/>
      <c r="D3" s="516"/>
      <c r="E3" s="516"/>
      <c r="F3" s="516"/>
      <c r="G3" s="516"/>
      <c r="H3" s="516"/>
      <c r="I3" s="465"/>
      <c r="J3" s="465"/>
      <c r="K3" s="514" t="s">
        <v>172</v>
      </c>
      <c r="L3" s="514"/>
      <c r="M3" s="514"/>
      <c r="N3" s="514"/>
      <c r="O3" s="514"/>
      <c r="P3" s="514"/>
      <c r="Q3" s="514"/>
      <c r="R3" s="514"/>
      <c r="S3" s="514"/>
      <c r="T3" s="514"/>
      <c r="U3" s="514"/>
      <c r="V3" s="514"/>
      <c r="W3" s="352"/>
      <c r="X3" s="17"/>
    </row>
    <row r="4" spans="1:25" s="2" customFormat="1" ht="26.45" customHeight="1" thickTop="1" thickBot="1" x14ac:dyDescent="0.25">
      <c r="A4" s="180" t="s">
        <v>0</v>
      </c>
      <c r="B4" s="181" t="s">
        <v>1</v>
      </c>
      <c r="C4" s="408" t="s">
        <v>170</v>
      </c>
      <c r="D4" s="239" t="s">
        <v>126</v>
      </c>
      <c r="E4" s="233" t="s">
        <v>132</v>
      </c>
      <c r="F4" s="389" t="s">
        <v>152</v>
      </c>
      <c r="G4" s="361" t="s">
        <v>167</v>
      </c>
      <c r="H4" s="381" t="s">
        <v>168</v>
      </c>
      <c r="I4" s="466" t="s">
        <v>180</v>
      </c>
      <c r="J4" s="485" t="s">
        <v>180</v>
      </c>
      <c r="K4" s="240" t="s">
        <v>99</v>
      </c>
      <c r="L4" s="241" t="s">
        <v>100</v>
      </c>
      <c r="M4" s="242" t="s">
        <v>110</v>
      </c>
      <c r="N4" s="243" t="s">
        <v>101</v>
      </c>
      <c r="O4" s="244" t="s">
        <v>102</v>
      </c>
      <c r="P4" s="245" t="s">
        <v>103</v>
      </c>
      <c r="Q4" s="246" t="s">
        <v>104</v>
      </c>
      <c r="R4" s="247" t="s">
        <v>105</v>
      </c>
      <c r="S4" s="248" t="s">
        <v>106</v>
      </c>
      <c r="T4" s="249" t="s">
        <v>107</v>
      </c>
      <c r="U4" s="250" t="s">
        <v>108</v>
      </c>
      <c r="V4" s="251" t="s">
        <v>109</v>
      </c>
      <c r="W4" s="353" t="s">
        <v>111</v>
      </c>
      <c r="X4" s="19" t="s">
        <v>77</v>
      </c>
    </row>
    <row r="5" spans="1:25" s="10" customFormat="1" ht="15.2" customHeight="1" thickTop="1" x14ac:dyDescent="0.2">
      <c r="A5" s="53" t="s">
        <v>2</v>
      </c>
      <c r="B5" s="54">
        <v>50110</v>
      </c>
      <c r="C5" s="409"/>
      <c r="D5" s="226">
        <v>42705.5</v>
      </c>
      <c r="E5" s="202">
        <v>25057.23</v>
      </c>
      <c r="F5" s="390">
        <v>33800</v>
      </c>
      <c r="G5" s="362">
        <v>25601.58</v>
      </c>
      <c r="H5" s="382">
        <v>25000</v>
      </c>
      <c r="I5" s="467">
        <v>13000</v>
      </c>
      <c r="J5" s="486">
        <v>50600</v>
      </c>
      <c r="K5" s="55"/>
      <c r="L5" s="56"/>
      <c r="M5" s="57">
        <v>9240</v>
      </c>
      <c r="N5" s="58">
        <v>11798.3</v>
      </c>
      <c r="O5" s="59">
        <v>255</v>
      </c>
      <c r="P5" s="60"/>
      <c r="Q5" s="61"/>
      <c r="R5" s="150"/>
      <c r="S5" s="167"/>
      <c r="T5" s="156"/>
      <c r="U5" s="162"/>
      <c r="V5" s="174">
        <v>5215</v>
      </c>
      <c r="W5" s="62">
        <f t="shared" ref="W5:W33" si="0">SUM(K5:V5)</f>
        <v>26508.3</v>
      </c>
      <c r="X5" s="63" t="s">
        <v>185</v>
      </c>
    </row>
    <row r="6" spans="1:25" s="10" customFormat="1" ht="15.2" customHeight="1" x14ac:dyDescent="0.2">
      <c r="A6" s="64" t="s">
        <v>3</v>
      </c>
      <c r="B6" s="65">
        <v>50120</v>
      </c>
      <c r="C6" s="410"/>
      <c r="D6" s="227">
        <v>1085.57</v>
      </c>
      <c r="E6" s="185">
        <v>476.94</v>
      </c>
      <c r="F6" s="391">
        <v>1000</v>
      </c>
      <c r="G6" s="363"/>
      <c r="H6" s="377">
        <v>500</v>
      </c>
      <c r="I6" s="468">
        <v>200</v>
      </c>
      <c r="J6" s="487">
        <v>200</v>
      </c>
      <c r="K6" s="66"/>
      <c r="L6" s="67"/>
      <c r="M6" s="68"/>
      <c r="N6" s="69"/>
      <c r="O6" s="70"/>
      <c r="P6" s="71"/>
      <c r="Q6" s="72"/>
      <c r="R6" s="152"/>
      <c r="S6" s="168"/>
      <c r="T6" s="157"/>
      <c r="U6" s="163"/>
      <c r="V6" s="175"/>
      <c r="W6" s="73">
        <f t="shared" si="0"/>
        <v>0</v>
      </c>
      <c r="X6" s="74" t="s">
        <v>4</v>
      </c>
    </row>
    <row r="7" spans="1:25" s="10" customFormat="1" ht="15.2" customHeight="1" x14ac:dyDescent="0.2">
      <c r="A7" s="64" t="s">
        <v>5</v>
      </c>
      <c r="B7" s="65">
        <v>50130</v>
      </c>
      <c r="C7" s="410">
        <v>752</v>
      </c>
      <c r="D7" s="227"/>
      <c r="E7" s="185"/>
      <c r="F7" s="391">
        <v>200</v>
      </c>
      <c r="G7" s="363">
        <v>18664.5</v>
      </c>
      <c r="H7" s="377">
        <v>200</v>
      </c>
      <c r="I7" s="468">
        <v>200</v>
      </c>
      <c r="J7" s="487">
        <v>200</v>
      </c>
      <c r="K7" s="66"/>
      <c r="L7" s="67"/>
      <c r="M7" s="68"/>
      <c r="N7" s="69"/>
      <c r="O7" s="70"/>
      <c r="P7" s="71"/>
      <c r="Q7" s="72"/>
      <c r="R7" s="152"/>
      <c r="S7" s="168"/>
      <c r="T7" s="157"/>
      <c r="U7" s="163"/>
      <c r="V7" s="175"/>
      <c r="W7" s="73">
        <f t="shared" si="0"/>
        <v>0</v>
      </c>
      <c r="X7" s="74"/>
    </row>
    <row r="8" spans="1:25" s="10" customFormat="1" ht="15.2" customHeight="1" x14ac:dyDescent="0.2">
      <c r="A8" s="64" t="s">
        <v>6</v>
      </c>
      <c r="B8" s="65">
        <v>50140</v>
      </c>
      <c r="C8" s="410">
        <v>2387</v>
      </c>
      <c r="D8" s="227">
        <v>1182.8699999999999</v>
      </c>
      <c r="E8" s="185">
        <v>1763.01</v>
      </c>
      <c r="F8" s="391">
        <v>1000</v>
      </c>
      <c r="G8" s="363">
        <v>5499.6</v>
      </c>
      <c r="H8" s="377">
        <v>1000</v>
      </c>
      <c r="I8" s="468">
        <v>1000</v>
      </c>
      <c r="J8" s="487">
        <v>1000</v>
      </c>
      <c r="K8" s="66"/>
      <c r="L8" s="67"/>
      <c r="M8" s="68"/>
      <c r="N8" s="69"/>
      <c r="O8" s="70">
        <v>321.66000000000003</v>
      </c>
      <c r="P8" s="71"/>
      <c r="Q8" s="72"/>
      <c r="R8" s="152"/>
      <c r="S8" s="168"/>
      <c r="T8" s="157"/>
      <c r="U8" s="163"/>
      <c r="V8" s="175">
        <v>99.17</v>
      </c>
      <c r="W8" s="73">
        <f t="shared" si="0"/>
        <v>420.83000000000004</v>
      </c>
      <c r="X8" s="74" t="s">
        <v>130</v>
      </c>
    </row>
    <row r="9" spans="1:25" s="10" customFormat="1" ht="15.2" customHeight="1" x14ac:dyDescent="0.2">
      <c r="A9" s="64" t="s">
        <v>7</v>
      </c>
      <c r="B9" s="65">
        <v>50150</v>
      </c>
      <c r="C9" s="410">
        <v>350</v>
      </c>
      <c r="D9" s="228">
        <v>325.83</v>
      </c>
      <c r="E9" s="186">
        <v>23.17</v>
      </c>
      <c r="F9" s="392">
        <v>600</v>
      </c>
      <c r="G9" s="364"/>
      <c r="H9" s="378">
        <v>500</v>
      </c>
      <c r="I9" s="469"/>
      <c r="J9" s="474"/>
      <c r="K9" s="75"/>
      <c r="L9" s="76"/>
      <c r="M9" s="77"/>
      <c r="N9" s="78"/>
      <c r="O9" s="70"/>
      <c r="P9" s="79"/>
      <c r="Q9" s="80"/>
      <c r="R9" s="151"/>
      <c r="S9" s="169"/>
      <c r="T9" s="158"/>
      <c r="U9" s="164">
        <v>425</v>
      </c>
      <c r="V9" s="176"/>
      <c r="W9" s="73">
        <f t="shared" si="0"/>
        <v>425</v>
      </c>
      <c r="X9" s="74" t="s">
        <v>186</v>
      </c>
    </row>
    <row r="10" spans="1:25" s="10" customFormat="1" ht="15.2" customHeight="1" x14ac:dyDescent="0.2">
      <c r="A10" s="64" t="s">
        <v>8</v>
      </c>
      <c r="B10" s="65">
        <v>50160</v>
      </c>
      <c r="C10" s="410">
        <v>2757</v>
      </c>
      <c r="D10" s="228">
        <v>36.4</v>
      </c>
      <c r="E10" s="186"/>
      <c r="F10" s="392">
        <v>3600</v>
      </c>
      <c r="G10" s="364">
        <v>5091.04</v>
      </c>
      <c r="H10" s="378">
        <v>5000</v>
      </c>
      <c r="I10" s="469">
        <v>3000</v>
      </c>
      <c r="J10" s="474">
        <v>3000</v>
      </c>
      <c r="K10" s="75">
        <v>243.14</v>
      </c>
      <c r="L10" s="76">
        <v>235.22</v>
      </c>
      <c r="M10" s="77">
        <v>388.37</v>
      </c>
      <c r="N10" s="78">
        <v>288.36</v>
      </c>
      <c r="O10" s="70">
        <v>253.32</v>
      </c>
      <c r="P10" s="79">
        <v>239.06</v>
      </c>
      <c r="Q10" s="80">
        <v>257.73</v>
      </c>
      <c r="R10" s="151">
        <v>229.39</v>
      </c>
      <c r="S10" s="169">
        <v>262.04000000000002</v>
      </c>
      <c r="T10" s="158">
        <v>211.3</v>
      </c>
      <c r="U10" s="164">
        <v>214.1</v>
      </c>
      <c r="V10" s="176">
        <v>169.19</v>
      </c>
      <c r="W10" s="73">
        <f t="shared" si="0"/>
        <v>2991.2200000000003</v>
      </c>
      <c r="X10" s="74" t="s">
        <v>9</v>
      </c>
    </row>
    <row r="11" spans="1:25" s="10" customFormat="1" ht="15.2" customHeight="1" x14ac:dyDescent="0.2">
      <c r="A11" s="64" t="s">
        <v>10</v>
      </c>
      <c r="B11" s="65">
        <v>50161</v>
      </c>
      <c r="C11" s="410">
        <v>283</v>
      </c>
      <c r="D11" s="228">
        <v>338.63</v>
      </c>
      <c r="E11" s="186">
        <v>429.78</v>
      </c>
      <c r="F11" s="392">
        <v>400</v>
      </c>
      <c r="G11" s="364">
        <v>336.89</v>
      </c>
      <c r="H11" s="378">
        <v>150</v>
      </c>
      <c r="I11" s="469">
        <v>150</v>
      </c>
      <c r="J11" s="474">
        <v>150</v>
      </c>
      <c r="K11" s="75"/>
      <c r="L11" s="76">
        <v>18.329999999999998</v>
      </c>
      <c r="M11" s="77"/>
      <c r="N11" s="78"/>
      <c r="O11" s="70"/>
      <c r="P11" s="79">
        <v>12.4</v>
      </c>
      <c r="Q11" s="80"/>
      <c r="R11" s="151">
        <v>12.4</v>
      </c>
      <c r="S11" s="169"/>
      <c r="T11" s="158">
        <v>33.25</v>
      </c>
      <c r="U11" s="164">
        <v>25</v>
      </c>
      <c r="V11" s="176"/>
      <c r="W11" s="73">
        <f t="shared" si="0"/>
        <v>101.38</v>
      </c>
      <c r="X11" s="74"/>
    </row>
    <row r="12" spans="1:25" s="10" customFormat="1" ht="15.2" customHeight="1" x14ac:dyDescent="0.2">
      <c r="A12" s="64" t="s">
        <v>11</v>
      </c>
      <c r="B12" s="65">
        <v>50162</v>
      </c>
      <c r="C12" s="410"/>
      <c r="D12" s="228"/>
      <c r="E12" s="186"/>
      <c r="F12" s="392"/>
      <c r="G12" s="364"/>
      <c r="H12" s="378"/>
      <c r="I12" s="469"/>
      <c r="J12" s="474"/>
      <c r="K12" s="75"/>
      <c r="L12" s="76"/>
      <c r="M12" s="77"/>
      <c r="N12" s="78"/>
      <c r="O12" s="70"/>
      <c r="P12" s="79"/>
      <c r="Q12" s="80"/>
      <c r="R12" s="151"/>
      <c r="S12" s="169"/>
      <c r="T12" s="158"/>
      <c r="U12" s="164"/>
      <c r="V12" s="176"/>
      <c r="W12" s="73">
        <f t="shared" si="0"/>
        <v>0</v>
      </c>
      <c r="X12" s="74"/>
    </row>
    <row r="13" spans="1:25" s="10" customFormat="1" ht="15.2" customHeight="1" x14ac:dyDescent="0.2">
      <c r="A13" s="64" t="s">
        <v>12</v>
      </c>
      <c r="B13" s="65">
        <v>50170</v>
      </c>
      <c r="C13" s="410">
        <v>2223</v>
      </c>
      <c r="D13" s="228">
        <v>1504.36</v>
      </c>
      <c r="E13" s="186">
        <v>9887.92</v>
      </c>
      <c r="F13" s="392">
        <v>5000</v>
      </c>
      <c r="G13" s="364">
        <v>8287.19</v>
      </c>
      <c r="H13" s="378">
        <v>5000</v>
      </c>
      <c r="I13" s="469">
        <v>5000</v>
      </c>
      <c r="J13" s="474">
        <v>5000</v>
      </c>
      <c r="K13" s="75">
        <v>62.24</v>
      </c>
      <c r="L13" s="76">
        <v>82.83</v>
      </c>
      <c r="M13" s="77">
        <v>53.59</v>
      </c>
      <c r="N13" s="78">
        <v>326.99</v>
      </c>
      <c r="O13" s="70">
        <v>36.49</v>
      </c>
      <c r="P13" s="79">
        <v>143.97999999999999</v>
      </c>
      <c r="Q13" s="80">
        <v>81.3</v>
      </c>
      <c r="R13" s="151">
        <v>1167.68</v>
      </c>
      <c r="S13" s="169">
        <v>4744.95</v>
      </c>
      <c r="T13" s="158">
        <v>1657.42</v>
      </c>
      <c r="U13" s="164">
        <v>657.06</v>
      </c>
      <c r="V13" s="176">
        <v>1592.24</v>
      </c>
      <c r="W13" s="73">
        <f t="shared" si="0"/>
        <v>10606.769999999999</v>
      </c>
      <c r="X13" s="74" t="s">
        <v>13</v>
      </c>
    </row>
    <row r="14" spans="1:25" s="10" customFormat="1" ht="15.2" customHeight="1" x14ac:dyDescent="0.2">
      <c r="A14" s="64" t="s">
        <v>14</v>
      </c>
      <c r="B14" s="65">
        <v>50171</v>
      </c>
      <c r="C14" s="410">
        <v>626</v>
      </c>
      <c r="D14" s="228">
        <v>455.92</v>
      </c>
      <c r="E14" s="186">
        <v>40.96</v>
      </c>
      <c r="F14" s="392">
        <v>1200</v>
      </c>
      <c r="G14" s="364">
        <v>2144.27</v>
      </c>
      <c r="H14" s="378">
        <v>1200</v>
      </c>
      <c r="I14" s="469">
        <v>1000</v>
      </c>
      <c r="J14" s="474">
        <v>1000</v>
      </c>
      <c r="K14" s="75"/>
      <c r="L14" s="76">
        <v>20</v>
      </c>
      <c r="M14" s="77">
        <v>7.49</v>
      </c>
      <c r="N14" s="78">
        <v>23.13</v>
      </c>
      <c r="O14" s="70">
        <v>539.98</v>
      </c>
      <c r="P14" s="79"/>
      <c r="Q14" s="80">
        <v>11.67</v>
      </c>
      <c r="R14" s="151">
        <v>27.55</v>
      </c>
      <c r="S14" s="169">
        <v>165.83</v>
      </c>
      <c r="T14" s="158">
        <v>20.83</v>
      </c>
      <c r="U14" s="164">
        <v>165.83</v>
      </c>
      <c r="V14" s="176">
        <v>165.83</v>
      </c>
      <c r="W14" s="73">
        <f t="shared" si="0"/>
        <v>1148.1400000000001</v>
      </c>
      <c r="X14" s="74" t="s">
        <v>81</v>
      </c>
    </row>
    <row r="15" spans="1:25" s="10" customFormat="1" ht="15.2" customHeight="1" x14ac:dyDescent="0.2">
      <c r="A15" s="64" t="s">
        <v>15</v>
      </c>
      <c r="B15" s="65">
        <v>50172</v>
      </c>
      <c r="C15" s="410">
        <v>74</v>
      </c>
      <c r="D15" s="228">
        <v>166.37</v>
      </c>
      <c r="E15" s="186">
        <v>611.63</v>
      </c>
      <c r="F15" s="392">
        <v>200</v>
      </c>
      <c r="G15" s="364">
        <v>253.69</v>
      </c>
      <c r="H15" s="378">
        <v>200</v>
      </c>
      <c r="I15" s="469">
        <v>200</v>
      </c>
      <c r="J15" s="474">
        <v>200</v>
      </c>
      <c r="K15" s="75">
        <v>19</v>
      </c>
      <c r="L15" s="76"/>
      <c r="M15" s="77">
        <v>13.25</v>
      </c>
      <c r="N15" s="78">
        <v>7.7</v>
      </c>
      <c r="O15" s="70">
        <v>25.5</v>
      </c>
      <c r="P15" s="79"/>
      <c r="Q15" s="80">
        <v>98</v>
      </c>
      <c r="R15" s="151"/>
      <c r="S15" s="169"/>
      <c r="T15" s="158"/>
      <c r="U15" s="164"/>
      <c r="V15" s="176">
        <v>87.58</v>
      </c>
      <c r="W15" s="73">
        <f t="shared" si="0"/>
        <v>251.02999999999997</v>
      </c>
      <c r="X15" s="74"/>
    </row>
    <row r="16" spans="1:25" s="10" customFormat="1" ht="15.2" customHeight="1" x14ac:dyDescent="0.2">
      <c r="A16" s="64" t="s">
        <v>16</v>
      </c>
      <c r="B16" s="65">
        <v>50173</v>
      </c>
      <c r="C16" s="410">
        <v>2</v>
      </c>
      <c r="D16" s="228">
        <v>33.89</v>
      </c>
      <c r="E16" s="186">
        <v>0</v>
      </c>
      <c r="F16" s="392">
        <v>50</v>
      </c>
      <c r="G16" s="364">
        <v>61.67</v>
      </c>
      <c r="H16" s="378">
        <v>50</v>
      </c>
      <c r="I16" s="469">
        <v>50</v>
      </c>
      <c r="J16" s="474">
        <v>50</v>
      </c>
      <c r="K16" s="75"/>
      <c r="L16" s="76"/>
      <c r="M16" s="77"/>
      <c r="N16" s="78"/>
      <c r="O16" s="70"/>
      <c r="P16" s="79"/>
      <c r="Q16" s="80"/>
      <c r="R16" s="151"/>
      <c r="S16" s="169"/>
      <c r="T16" s="158"/>
      <c r="U16" s="164"/>
      <c r="V16" s="176">
        <v>343.27</v>
      </c>
      <c r="W16" s="73">
        <f t="shared" si="0"/>
        <v>343.27</v>
      </c>
      <c r="X16" s="74"/>
    </row>
    <row r="17" spans="1:25" s="10" customFormat="1" ht="15.2" customHeight="1" x14ac:dyDescent="0.2">
      <c r="A17" s="64" t="s">
        <v>17</v>
      </c>
      <c r="B17" s="65">
        <v>50174</v>
      </c>
      <c r="C17" s="410">
        <v>24</v>
      </c>
      <c r="D17" s="228">
        <v>34.090000000000003</v>
      </c>
      <c r="E17" s="186">
        <v>45.61</v>
      </c>
      <c r="F17" s="392">
        <v>50</v>
      </c>
      <c r="G17" s="364">
        <v>2.5</v>
      </c>
      <c r="H17" s="378">
        <v>50</v>
      </c>
      <c r="I17" s="469">
        <v>50</v>
      </c>
      <c r="J17" s="474">
        <v>50</v>
      </c>
      <c r="K17" s="75"/>
      <c r="L17" s="76"/>
      <c r="M17" s="77"/>
      <c r="N17" s="78">
        <v>6.21</v>
      </c>
      <c r="O17" s="70"/>
      <c r="P17" s="79"/>
      <c r="Q17" s="80"/>
      <c r="R17" s="151"/>
      <c r="S17" s="169"/>
      <c r="T17" s="158">
        <v>41.88</v>
      </c>
      <c r="U17" s="164">
        <v>12.27</v>
      </c>
      <c r="V17" s="176"/>
      <c r="W17" s="73">
        <f t="shared" si="0"/>
        <v>60.36</v>
      </c>
      <c r="X17" s="74"/>
    </row>
    <row r="18" spans="1:25" s="10" customFormat="1" ht="15.2" customHeight="1" x14ac:dyDescent="0.2">
      <c r="A18" s="64" t="s">
        <v>94</v>
      </c>
      <c r="B18" s="65">
        <v>50175</v>
      </c>
      <c r="C18" s="410">
        <v>2400</v>
      </c>
      <c r="D18" s="228">
        <v>678.59</v>
      </c>
      <c r="E18" s="186">
        <v>712.17</v>
      </c>
      <c r="F18" s="392"/>
      <c r="G18" s="364">
        <v>915.17</v>
      </c>
      <c r="H18" s="378"/>
      <c r="I18" s="469"/>
      <c r="J18" s="474"/>
      <c r="K18" s="75"/>
      <c r="L18" s="76"/>
      <c r="M18" s="77"/>
      <c r="N18" s="78"/>
      <c r="O18" s="70">
        <v>226.67</v>
      </c>
      <c r="P18" s="79"/>
      <c r="Q18" s="80"/>
      <c r="R18" s="151"/>
      <c r="S18" s="169"/>
      <c r="T18" s="158"/>
      <c r="U18" s="164"/>
      <c r="V18" s="176">
        <v>1029.23</v>
      </c>
      <c r="W18" s="73">
        <f t="shared" si="0"/>
        <v>1255.9000000000001</v>
      </c>
      <c r="X18" s="74" t="s">
        <v>121</v>
      </c>
    </row>
    <row r="19" spans="1:25" s="10" customFormat="1" ht="15.2" customHeight="1" x14ac:dyDescent="0.2">
      <c r="A19" s="64" t="s">
        <v>18</v>
      </c>
      <c r="B19" s="65">
        <v>50180</v>
      </c>
      <c r="C19" s="410">
        <v>6637</v>
      </c>
      <c r="D19" s="228">
        <v>7470.35</v>
      </c>
      <c r="E19" s="186">
        <v>9678.68</v>
      </c>
      <c r="F19" s="392">
        <v>10000</v>
      </c>
      <c r="G19" s="364">
        <v>9655.43</v>
      </c>
      <c r="H19" s="378">
        <v>9000</v>
      </c>
      <c r="I19" s="469">
        <v>6000</v>
      </c>
      <c r="J19" s="474">
        <v>13000</v>
      </c>
      <c r="K19" s="75"/>
      <c r="L19" s="76"/>
      <c r="M19" s="77">
        <v>226</v>
      </c>
      <c r="N19" s="78">
        <v>31.25</v>
      </c>
      <c r="O19" s="70"/>
      <c r="P19" s="79"/>
      <c r="Q19" s="80">
        <v>7.92</v>
      </c>
      <c r="R19" s="151"/>
      <c r="S19" s="169">
        <v>5840</v>
      </c>
      <c r="T19" s="158"/>
      <c r="U19" s="164">
        <v>880</v>
      </c>
      <c r="V19" s="176"/>
      <c r="W19" s="73">
        <f t="shared" si="0"/>
        <v>6985.17</v>
      </c>
      <c r="X19" s="74" t="s">
        <v>200</v>
      </c>
    </row>
    <row r="20" spans="1:25" s="10" customFormat="1" ht="15.2" customHeight="1" x14ac:dyDescent="0.2">
      <c r="A20" s="64" t="s">
        <v>19</v>
      </c>
      <c r="B20" s="65">
        <v>50188</v>
      </c>
      <c r="C20" s="410">
        <v>1720</v>
      </c>
      <c r="D20" s="228"/>
      <c r="E20" s="186"/>
      <c r="F20" s="392"/>
      <c r="G20" s="364"/>
      <c r="H20" s="378"/>
      <c r="I20" s="469"/>
      <c r="J20" s="474"/>
      <c r="K20" s="75"/>
      <c r="L20" s="76"/>
      <c r="M20" s="77"/>
      <c r="N20" s="78"/>
      <c r="O20" s="70"/>
      <c r="P20" s="79"/>
      <c r="Q20" s="80"/>
      <c r="R20" s="151"/>
      <c r="S20" s="169"/>
      <c r="T20" s="158"/>
      <c r="U20" s="164"/>
      <c r="V20" s="176"/>
      <c r="W20" s="73">
        <f t="shared" si="0"/>
        <v>0</v>
      </c>
      <c r="X20" s="74" t="s">
        <v>20</v>
      </c>
    </row>
    <row r="21" spans="1:25" s="10" customFormat="1" ht="15.2" customHeight="1" x14ac:dyDescent="0.2">
      <c r="A21" s="64" t="s">
        <v>21</v>
      </c>
      <c r="B21" s="65">
        <v>50190</v>
      </c>
      <c r="C21" s="410"/>
      <c r="D21" s="228"/>
      <c r="E21" s="186"/>
      <c r="F21" s="392"/>
      <c r="G21" s="364"/>
      <c r="H21" s="378"/>
      <c r="I21" s="469"/>
      <c r="J21" s="474"/>
      <c r="K21" s="75"/>
      <c r="L21" s="76"/>
      <c r="M21" s="77"/>
      <c r="N21" s="78"/>
      <c r="O21" s="70"/>
      <c r="P21" s="79"/>
      <c r="Q21" s="80"/>
      <c r="R21" s="151"/>
      <c r="S21" s="169"/>
      <c r="T21" s="158"/>
      <c r="U21" s="164"/>
      <c r="V21" s="176"/>
      <c r="W21" s="73">
        <f t="shared" si="0"/>
        <v>0</v>
      </c>
      <c r="X21" s="74" t="s">
        <v>22</v>
      </c>
    </row>
    <row r="22" spans="1:25" s="10" customFormat="1" ht="15.2" customHeight="1" x14ac:dyDescent="0.2">
      <c r="A22" s="64" t="s">
        <v>91</v>
      </c>
      <c r="B22" s="65">
        <v>50199</v>
      </c>
      <c r="C22" s="410"/>
      <c r="D22" s="228"/>
      <c r="E22" s="186"/>
      <c r="F22" s="392"/>
      <c r="G22" s="364"/>
      <c r="H22" s="378"/>
      <c r="I22" s="469"/>
      <c r="J22" s="474"/>
      <c r="K22" s="75"/>
      <c r="L22" s="76"/>
      <c r="M22" s="77"/>
      <c r="N22" s="78"/>
      <c r="O22" s="70"/>
      <c r="P22" s="79"/>
      <c r="Q22" s="80"/>
      <c r="R22" s="151"/>
      <c r="S22" s="169"/>
      <c r="T22" s="158"/>
      <c r="U22" s="164"/>
      <c r="V22" s="176"/>
      <c r="W22" s="73">
        <f t="shared" si="0"/>
        <v>0</v>
      </c>
      <c r="X22" s="74"/>
    </row>
    <row r="23" spans="1:25" s="10" customFormat="1" ht="15.2" customHeight="1" x14ac:dyDescent="0.2">
      <c r="A23" s="64" t="s">
        <v>23</v>
      </c>
      <c r="B23" s="65">
        <v>50201</v>
      </c>
      <c r="C23" s="410">
        <v>694</v>
      </c>
      <c r="D23" s="228"/>
      <c r="E23" s="186"/>
      <c r="F23" s="392">
        <v>1000</v>
      </c>
      <c r="G23" s="364">
        <v>741.86</v>
      </c>
      <c r="H23" s="378">
        <v>1000</v>
      </c>
      <c r="I23" s="469">
        <v>700</v>
      </c>
      <c r="J23" s="474">
        <v>700</v>
      </c>
      <c r="K23" s="75">
        <v>17.77</v>
      </c>
      <c r="L23" s="76">
        <v>50.73</v>
      </c>
      <c r="M23" s="77">
        <v>49.85</v>
      </c>
      <c r="N23" s="78">
        <v>56.04</v>
      </c>
      <c r="O23" s="70">
        <v>44.57</v>
      </c>
      <c r="P23" s="79">
        <v>39.86</v>
      </c>
      <c r="Q23" s="80">
        <v>38.659999999999997</v>
      </c>
      <c r="R23" s="151">
        <v>41.04</v>
      </c>
      <c r="S23" s="169">
        <v>46.17</v>
      </c>
      <c r="T23" s="158">
        <v>46.17</v>
      </c>
      <c r="U23" s="164">
        <v>65.02</v>
      </c>
      <c r="V23" s="176">
        <v>63.11</v>
      </c>
      <c r="W23" s="73">
        <f t="shared" si="0"/>
        <v>558.99</v>
      </c>
      <c r="X23" s="74" t="s">
        <v>187</v>
      </c>
    </row>
    <row r="24" spans="1:25" s="10" customFormat="1" ht="15.2" customHeight="1" x14ac:dyDescent="0.2">
      <c r="A24" s="64" t="s">
        <v>24</v>
      </c>
      <c r="B24" s="65">
        <v>50220</v>
      </c>
      <c r="C24" s="410"/>
      <c r="D24" s="228"/>
      <c r="E24" s="186"/>
      <c r="F24" s="392"/>
      <c r="G24" s="364"/>
      <c r="H24" s="378"/>
      <c r="I24" s="469"/>
      <c r="J24" s="474"/>
      <c r="K24" s="75"/>
      <c r="L24" s="76"/>
      <c r="M24" s="77"/>
      <c r="N24" s="78"/>
      <c r="O24" s="70"/>
      <c r="P24" s="79"/>
      <c r="Q24" s="80"/>
      <c r="R24" s="151"/>
      <c r="S24" s="169"/>
      <c r="T24" s="158"/>
      <c r="U24" s="164"/>
      <c r="V24" s="176"/>
      <c r="W24" s="73">
        <f t="shared" si="0"/>
        <v>0</v>
      </c>
      <c r="X24" s="74"/>
    </row>
    <row r="25" spans="1:25" s="10" customFormat="1" ht="15.2" customHeight="1" x14ac:dyDescent="0.2">
      <c r="A25" s="64" t="s">
        <v>25</v>
      </c>
      <c r="B25" s="65">
        <v>50230</v>
      </c>
      <c r="C25" s="410"/>
      <c r="D25" s="228"/>
      <c r="E25" s="186"/>
      <c r="F25" s="392"/>
      <c r="G25" s="364"/>
      <c r="H25" s="378"/>
      <c r="I25" s="469"/>
      <c r="J25" s="474"/>
      <c r="K25" s="75"/>
      <c r="L25" s="76"/>
      <c r="M25" s="77"/>
      <c r="N25" s="78"/>
      <c r="O25" s="70"/>
      <c r="P25" s="79"/>
      <c r="Q25" s="80"/>
      <c r="R25" s="151"/>
      <c r="S25" s="169"/>
      <c r="T25" s="158"/>
      <c r="U25" s="164"/>
      <c r="V25" s="176"/>
      <c r="W25" s="73">
        <f t="shared" si="0"/>
        <v>0</v>
      </c>
      <c r="X25" s="74"/>
    </row>
    <row r="26" spans="1:25" s="10" customFormat="1" ht="15.2" customHeight="1" x14ac:dyDescent="0.2">
      <c r="A26" s="64" t="s">
        <v>26</v>
      </c>
      <c r="B26" s="65">
        <v>50310</v>
      </c>
      <c r="C26" s="410"/>
      <c r="D26" s="228"/>
      <c r="E26" s="186"/>
      <c r="F26" s="392"/>
      <c r="G26" s="364"/>
      <c r="H26" s="378"/>
      <c r="I26" s="469"/>
      <c r="J26" s="474"/>
      <c r="K26" s="75"/>
      <c r="L26" s="76"/>
      <c r="M26" s="77"/>
      <c r="N26" s="78"/>
      <c r="O26" s="70"/>
      <c r="P26" s="79"/>
      <c r="Q26" s="80"/>
      <c r="R26" s="151"/>
      <c r="S26" s="169"/>
      <c r="T26" s="158"/>
      <c r="U26" s="164"/>
      <c r="V26" s="176"/>
      <c r="W26" s="73">
        <f t="shared" si="0"/>
        <v>0</v>
      </c>
      <c r="X26" s="74"/>
    </row>
    <row r="27" spans="1:25" s="10" customFormat="1" ht="15.2" customHeight="1" x14ac:dyDescent="0.2">
      <c r="A27" s="64" t="s">
        <v>27</v>
      </c>
      <c r="B27" s="65">
        <v>51111</v>
      </c>
      <c r="C27" s="410">
        <v>1906</v>
      </c>
      <c r="D27" s="228">
        <v>303.39999999999998</v>
      </c>
      <c r="E27" s="186"/>
      <c r="F27" s="392">
        <v>300</v>
      </c>
      <c r="G27" s="364">
        <v>621.16</v>
      </c>
      <c r="H27" s="378">
        <v>300</v>
      </c>
      <c r="I27" s="469">
        <v>300</v>
      </c>
      <c r="J27" s="474">
        <v>300</v>
      </c>
      <c r="K27" s="75"/>
      <c r="L27" s="76"/>
      <c r="M27" s="77"/>
      <c r="N27" s="78"/>
      <c r="O27" s="70"/>
      <c r="P27" s="79">
        <v>1393.64</v>
      </c>
      <c r="Q27" s="80"/>
      <c r="R27" s="151"/>
      <c r="S27" s="169"/>
      <c r="T27" s="158">
        <v>350</v>
      </c>
      <c r="U27" s="164"/>
      <c r="V27" s="176"/>
      <c r="W27" s="73">
        <f t="shared" si="0"/>
        <v>1743.64</v>
      </c>
      <c r="X27" s="74" t="s">
        <v>188</v>
      </c>
    </row>
    <row r="28" spans="1:25" s="10" customFormat="1" ht="15.2" customHeight="1" x14ac:dyDescent="0.2">
      <c r="A28" s="64" t="s">
        <v>28</v>
      </c>
      <c r="B28" s="65">
        <v>51199</v>
      </c>
      <c r="C28" s="410"/>
      <c r="D28" s="229"/>
      <c r="E28" s="187"/>
      <c r="F28" s="393"/>
      <c r="G28" s="365"/>
      <c r="H28" s="383"/>
      <c r="I28" s="470"/>
      <c r="J28" s="475"/>
      <c r="K28" s="81"/>
      <c r="L28" s="82"/>
      <c r="M28" s="83"/>
      <c r="N28" s="84"/>
      <c r="O28" s="85"/>
      <c r="P28" s="86"/>
      <c r="Q28" s="87"/>
      <c r="R28" s="153"/>
      <c r="S28" s="170"/>
      <c r="T28" s="159"/>
      <c r="U28" s="165"/>
      <c r="V28" s="176"/>
      <c r="W28" s="73">
        <f t="shared" si="0"/>
        <v>0</v>
      </c>
      <c r="X28" s="74"/>
    </row>
    <row r="29" spans="1:25" s="10" customFormat="1" ht="15.2" customHeight="1" x14ac:dyDescent="0.2">
      <c r="A29" s="64" t="s">
        <v>29</v>
      </c>
      <c r="B29" s="65">
        <v>51210</v>
      </c>
      <c r="C29" s="410">
        <v>99</v>
      </c>
      <c r="D29" s="228">
        <v>132.85</v>
      </c>
      <c r="E29" s="186">
        <v>111.85</v>
      </c>
      <c r="F29" s="392">
        <v>100</v>
      </c>
      <c r="G29" s="364"/>
      <c r="H29" s="378">
        <v>100</v>
      </c>
      <c r="I29" s="469">
        <v>100</v>
      </c>
      <c r="J29" s="474">
        <v>100</v>
      </c>
      <c r="K29" s="75"/>
      <c r="L29" s="76"/>
      <c r="M29" s="77"/>
      <c r="N29" s="78"/>
      <c r="O29" s="70"/>
      <c r="P29" s="79"/>
      <c r="Q29" s="80">
        <v>35.76</v>
      </c>
      <c r="R29" s="151"/>
      <c r="S29" s="169"/>
      <c r="T29" s="158"/>
      <c r="U29" s="164"/>
      <c r="V29" s="176"/>
      <c r="W29" s="73">
        <f t="shared" si="0"/>
        <v>35.76</v>
      </c>
      <c r="X29" s="74"/>
    </row>
    <row r="30" spans="1:25" s="10" customFormat="1" ht="15.2" customHeight="1" x14ac:dyDescent="0.2">
      <c r="A30" s="64" t="s">
        <v>30</v>
      </c>
      <c r="B30" s="65">
        <v>51310</v>
      </c>
      <c r="C30" s="410">
        <v>273</v>
      </c>
      <c r="D30" s="228">
        <v>177.85</v>
      </c>
      <c r="E30" s="186">
        <v>2007.15</v>
      </c>
      <c r="F30" s="392">
        <v>600</v>
      </c>
      <c r="G30" s="364">
        <v>294.95999999999998</v>
      </c>
      <c r="H30" s="378">
        <v>400</v>
      </c>
      <c r="I30" s="469">
        <v>400</v>
      </c>
      <c r="J30" s="474">
        <v>400</v>
      </c>
      <c r="K30" s="75">
        <v>1512.5</v>
      </c>
      <c r="L30" s="76"/>
      <c r="M30" s="77"/>
      <c r="N30" s="78"/>
      <c r="O30" s="70"/>
      <c r="P30" s="79"/>
      <c r="Q30" s="80"/>
      <c r="R30" s="151">
        <v>19.399999999999999</v>
      </c>
      <c r="S30" s="169"/>
      <c r="T30" s="158"/>
      <c r="U30" s="164"/>
      <c r="V30" s="176"/>
      <c r="W30" s="73">
        <f t="shared" si="0"/>
        <v>1531.9</v>
      </c>
      <c r="X30" s="74" t="s">
        <v>189</v>
      </c>
    </row>
    <row r="31" spans="1:25" s="10" customFormat="1" ht="15.2" customHeight="1" x14ac:dyDescent="0.2">
      <c r="A31" s="64" t="s">
        <v>31</v>
      </c>
      <c r="B31" s="65">
        <v>51810</v>
      </c>
      <c r="C31" s="410"/>
      <c r="D31" s="228">
        <v>112.24</v>
      </c>
      <c r="E31" s="186">
        <v>126.55</v>
      </c>
      <c r="F31" s="392">
        <v>120</v>
      </c>
      <c r="G31" s="364">
        <v>155.6</v>
      </c>
      <c r="H31" s="378">
        <v>120</v>
      </c>
      <c r="I31" s="469">
        <v>150</v>
      </c>
      <c r="J31" s="474">
        <v>150</v>
      </c>
      <c r="K31" s="75"/>
      <c r="L31" s="76"/>
      <c r="M31" s="77">
        <v>22.65</v>
      </c>
      <c r="N31" s="78">
        <v>14.7</v>
      </c>
      <c r="O31" s="70">
        <v>18</v>
      </c>
      <c r="P31" s="79">
        <v>12.7</v>
      </c>
      <c r="Q31" s="80">
        <v>15.35</v>
      </c>
      <c r="R31" s="151">
        <v>18.100000000000001</v>
      </c>
      <c r="S31" s="169">
        <v>18.55</v>
      </c>
      <c r="T31" s="158">
        <v>9.35</v>
      </c>
      <c r="U31" s="164">
        <v>13.35</v>
      </c>
      <c r="V31" s="176">
        <v>20.55</v>
      </c>
      <c r="W31" s="73">
        <f t="shared" si="0"/>
        <v>163.30000000000001</v>
      </c>
      <c r="X31" s="74"/>
    </row>
    <row r="32" spans="1:25" s="10" customFormat="1" ht="15.2" customHeight="1" x14ac:dyDescent="0.2">
      <c r="A32" s="64" t="s">
        <v>32</v>
      </c>
      <c r="B32" s="65">
        <v>51811</v>
      </c>
      <c r="C32" s="410"/>
      <c r="D32" s="228"/>
      <c r="E32" s="186"/>
      <c r="F32" s="392"/>
      <c r="G32" s="364"/>
      <c r="H32" s="378"/>
      <c r="I32" s="469"/>
      <c r="J32" s="474"/>
      <c r="K32" s="75"/>
      <c r="L32" s="76"/>
      <c r="M32" s="77"/>
      <c r="N32" s="78"/>
      <c r="O32" s="70"/>
      <c r="P32" s="79"/>
      <c r="Q32" s="80"/>
      <c r="R32" s="151"/>
      <c r="S32" s="169"/>
      <c r="T32" s="158"/>
      <c r="U32" s="164"/>
      <c r="V32" s="176"/>
      <c r="W32" s="73">
        <f t="shared" si="0"/>
        <v>0</v>
      </c>
      <c r="X32" s="74"/>
      <c r="Y32" s="34">
        <f>SUM(K34:R34)</f>
        <v>482.88</v>
      </c>
    </row>
    <row r="33" spans="1:26" s="10" customFormat="1" ht="15.2" customHeight="1" x14ac:dyDescent="0.2">
      <c r="A33" s="64" t="s">
        <v>33</v>
      </c>
      <c r="B33" s="65">
        <v>51821</v>
      </c>
      <c r="C33" s="410">
        <v>315</v>
      </c>
      <c r="D33" s="228"/>
      <c r="E33" s="186"/>
      <c r="F33" s="392">
        <v>400</v>
      </c>
      <c r="G33" s="364">
        <v>17.850000000000001</v>
      </c>
      <c r="H33" s="378">
        <v>400</v>
      </c>
      <c r="I33" s="469">
        <v>400</v>
      </c>
      <c r="J33" s="474">
        <v>400</v>
      </c>
      <c r="K33" s="75"/>
      <c r="L33" s="76"/>
      <c r="M33" s="77">
        <v>5.95</v>
      </c>
      <c r="N33" s="78"/>
      <c r="O33" s="70"/>
      <c r="P33" s="79"/>
      <c r="Q33" s="80"/>
      <c r="R33" s="151">
        <v>336</v>
      </c>
      <c r="S33" s="169">
        <v>5.95</v>
      </c>
      <c r="T33" s="158"/>
      <c r="U33" s="164"/>
      <c r="V33" s="176"/>
      <c r="W33" s="73">
        <f t="shared" si="0"/>
        <v>347.9</v>
      </c>
      <c r="X33" s="74" t="s">
        <v>190</v>
      </c>
    </row>
    <row r="34" spans="1:26" s="10" customFormat="1" ht="15.2" customHeight="1" x14ac:dyDescent="0.2">
      <c r="A34" s="64" t="s">
        <v>127</v>
      </c>
      <c r="B34" s="65">
        <v>51822</v>
      </c>
      <c r="C34" s="410">
        <v>500</v>
      </c>
      <c r="D34" s="228">
        <v>178.08</v>
      </c>
      <c r="E34" s="186">
        <v>190.8</v>
      </c>
      <c r="F34" s="392">
        <v>600</v>
      </c>
      <c r="G34" s="364">
        <v>526.6</v>
      </c>
      <c r="H34" s="378">
        <v>500</v>
      </c>
      <c r="I34" s="469">
        <v>600</v>
      </c>
      <c r="J34" s="474">
        <v>600</v>
      </c>
      <c r="K34" s="75">
        <v>55.97</v>
      </c>
      <c r="L34" s="76">
        <v>46.06</v>
      </c>
      <c r="M34" s="77">
        <v>66.930000000000007</v>
      </c>
      <c r="N34" s="78">
        <v>73.569999999999993</v>
      </c>
      <c r="O34" s="70">
        <v>63.64</v>
      </c>
      <c r="P34" s="79">
        <v>55.33</v>
      </c>
      <c r="Q34" s="80">
        <v>63.23</v>
      </c>
      <c r="R34" s="151">
        <v>58.15</v>
      </c>
      <c r="S34" s="169">
        <v>54.1</v>
      </c>
      <c r="T34" s="158">
        <v>50.88</v>
      </c>
      <c r="U34" s="164">
        <v>51.13</v>
      </c>
      <c r="V34" s="176">
        <v>48.77</v>
      </c>
      <c r="W34" s="73">
        <f>SUM(K34:V34)-83.51</f>
        <v>604.25</v>
      </c>
      <c r="X34" s="74" t="s">
        <v>154</v>
      </c>
    </row>
    <row r="35" spans="1:26" s="10" customFormat="1" ht="15.2" customHeight="1" x14ac:dyDescent="0.2">
      <c r="A35" s="64" t="s">
        <v>92</v>
      </c>
      <c r="B35" s="65">
        <v>51823</v>
      </c>
      <c r="C35" s="410">
        <v>159</v>
      </c>
      <c r="D35" s="228">
        <v>8.33</v>
      </c>
      <c r="E35" s="186">
        <v>41.67</v>
      </c>
      <c r="F35" s="392">
        <v>50</v>
      </c>
      <c r="G35" s="364">
        <v>50</v>
      </c>
      <c r="H35" s="378">
        <v>50</v>
      </c>
      <c r="I35" s="469">
        <v>50</v>
      </c>
      <c r="J35" s="474">
        <v>50</v>
      </c>
      <c r="K35" s="75"/>
      <c r="L35" s="76"/>
      <c r="M35" s="77">
        <v>41.67</v>
      </c>
      <c r="N35" s="78"/>
      <c r="O35" s="70"/>
      <c r="P35" s="79"/>
      <c r="Q35" s="80"/>
      <c r="R35" s="151"/>
      <c r="S35" s="169"/>
      <c r="T35" s="158"/>
      <c r="U35" s="164"/>
      <c r="V35" s="176"/>
      <c r="W35" s="73">
        <f t="shared" ref="W35:W67" si="1">SUM(K35:V35)</f>
        <v>41.67</v>
      </c>
      <c r="X35" s="74"/>
    </row>
    <row r="36" spans="1:26" s="10" customFormat="1" ht="15.2" customHeight="1" x14ac:dyDescent="0.2">
      <c r="A36" s="64" t="s">
        <v>82</v>
      </c>
      <c r="B36" s="88">
        <v>51830</v>
      </c>
      <c r="C36" s="410">
        <v>2</v>
      </c>
      <c r="D36" s="228">
        <v>3</v>
      </c>
      <c r="E36" s="186">
        <v>3</v>
      </c>
      <c r="F36" s="392">
        <v>3</v>
      </c>
      <c r="G36" s="364">
        <v>4</v>
      </c>
      <c r="H36" s="378">
        <v>4</v>
      </c>
      <c r="I36" s="469">
        <v>4</v>
      </c>
      <c r="J36" s="474">
        <v>4</v>
      </c>
      <c r="K36" s="75">
        <v>4</v>
      </c>
      <c r="L36" s="76"/>
      <c r="M36" s="77"/>
      <c r="N36" s="78"/>
      <c r="O36" s="70"/>
      <c r="P36" s="79"/>
      <c r="Q36" s="80"/>
      <c r="R36" s="151"/>
      <c r="S36" s="169"/>
      <c r="T36" s="158"/>
      <c r="U36" s="164"/>
      <c r="V36" s="176"/>
      <c r="W36" s="73">
        <f t="shared" si="1"/>
        <v>4</v>
      </c>
      <c r="X36" s="89"/>
    </row>
    <row r="37" spans="1:26" s="10" customFormat="1" ht="15.2" customHeight="1" x14ac:dyDescent="0.2">
      <c r="A37" s="64" t="s">
        <v>34</v>
      </c>
      <c r="B37" s="65">
        <v>51836</v>
      </c>
      <c r="C37" s="410"/>
      <c r="D37" s="228"/>
      <c r="E37" s="186"/>
      <c r="F37" s="392"/>
      <c r="G37" s="364">
        <v>133.87</v>
      </c>
      <c r="H37" s="378">
        <v>130</v>
      </c>
      <c r="I37" s="469">
        <v>100</v>
      </c>
      <c r="J37" s="474">
        <v>100</v>
      </c>
      <c r="K37" s="75"/>
      <c r="L37" s="76"/>
      <c r="M37" s="77">
        <v>57.75</v>
      </c>
      <c r="N37" s="78"/>
      <c r="O37" s="70"/>
      <c r="P37" s="79"/>
      <c r="Q37" s="80"/>
      <c r="R37" s="151"/>
      <c r="S37" s="169">
        <v>38.5</v>
      </c>
      <c r="T37" s="158"/>
      <c r="U37" s="164"/>
      <c r="V37" s="176"/>
      <c r="W37" s="73">
        <f t="shared" si="1"/>
        <v>96.25</v>
      </c>
      <c r="X37" s="74" t="s">
        <v>181</v>
      </c>
    </row>
    <row r="38" spans="1:26" s="10" customFormat="1" ht="15.2" customHeight="1" x14ac:dyDescent="0.2">
      <c r="A38" s="64" t="s">
        <v>93</v>
      </c>
      <c r="B38" s="65">
        <v>51837</v>
      </c>
      <c r="C38" s="410">
        <v>1970</v>
      </c>
      <c r="D38" s="228"/>
      <c r="E38" s="186"/>
      <c r="F38" s="392"/>
      <c r="G38" s="364"/>
      <c r="H38" s="378"/>
      <c r="I38" s="469"/>
      <c r="J38" s="474"/>
      <c r="K38" s="75"/>
      <c r="L38" s="76">
        <v>100</v>
      </c>
      <c r="M38" s="77">
        <v>100</v>
      </c>
      <c r="N38" s="78">
        <v>100</v>
      </c>
      <c r="O38" s="70">
        <v>100</v>
      </c>
      <c r="P38" s="79">
        <v>100</v>
      </c>
      <c r="Q38" s="80">
        <v>100</v>
      </c>
      <c r="R38" s="151">
        <v>100</v>
      </c>
      <c r="S38" s="169">
        <v>100</v>
      </c>
      <c r="T38" s="158">
        <v>100</v>
      </c>
      <c r="U38" s="164">
        <v>100</v>
      </c>
      <c r="V38" s="176">
        <v>100</v>
      </c>
      <c r="W38" s="73">
        <f t="shared" si="1"/>
        <v>1100</v>
      </c>
      <c r="X38" s="74" t="s">
        <v>191</v>
      </c>
    </row>
    <row r="39" spans="1:26" s="10" customFormat="1" ht="15.2" customHeight="1" x14ac:dyDescent="0.2">
      <c r="A39" s="64" t="s">
        <v>140</v>
      </c>
      <c r="B39" s="65">
        <v>51860</v>
      </c>
      <c r="C39" s="410">
        <v>157054</v>
      </c>
      <c r="D39" s="228">
        <v>445835.04</v>
      </c>
      <c r="E39" s="186">
        <v>475372</v>
      </c>
      <c r="F39" s="392">
        <v>464500</v>
      </c>
      <c r="G39" s="364">
        <v>529111.56000000006</v>
      </c>
      <c r="H39" s="378">
        <v>410000</v>
      </c>
      <c r="I39" s="469">
        <v>212000</v>
      </c>
      <c r="J39" s="474">
        <v>400000</v>
      </c>
      <c r="K39" s="75">
        <v>23184.37</v>
      </c>
      <c r="L39" s="76">
        <v>23813.11</v>
      </c>
      <c r="M39" s="77">
        <v>41074.86</v>
      </c>
      <c r="N39" s="78">
        <v>65802.740000000005</v>
      </c>
      <c r="O39" s="70">
        <v>50322.42</v>
      </c>
      <c r="P39" s="79">
        <v>55750.59</v>
      </c>
      <c r="Q39" s="80">
        <v>41199.18</v>
      </c>
      <c r="R39" s="151">
        <v>27695.06</v>
      </c>
      <c r="S39" s="169">
        <v>40675.089999999997</v>
      </c>
      <c r="T39" s="158">
        <v>46984.93</v>
      </c>
      <c r="U39" s="164">
        <v>37916.65</v>
      </c>
      <c r="V39" s="176">
        <v>15029.38</v>
      </c>
      <c r="W39" s="73">
        <f t="shared" si="1"/>
        <v>469448.38000000006</v>
      </c>
      <c r="X39" s="326" t="s">
        <v>192</v>
      </c>
    </row>
    <row r="40" spans="1:26" s="10" customFormat="1" ht="15.2" customHeight="1" x14ac:dyDescent="0.2">
      <c r="A40" s="64" t="s">
        <v>137</v>
      </c>
      <c r="B40" s="65">
        <v>51861</v>
      </c>
      <c r="C40" s="410"/>
      <c r="D40" s="228"/>
      <c r="E40" s="186">
        <v>14886</v>
      </c>
      <c r="F40" s="392"/>
      <c r="G40" s="364"/>
      <c r="H40" s="378"/>
      <c r="I40" s="469"/>
      <c r="J40" s="474"/>
      <c r="K40" s="75"/>
      <c r="L40" s="76"/>
      <c r="M40" s="77"/>
      <c r="N40" s="78"/>
      <c r="O40" s="70"/>
      <c r="P40" s="79"/>
      <c r="Q40" s="80"/>
      <c r="R40" s="151"/>
      <c r="S40" s="169"/>
      <c r="T40" s="158"/>
      <c r="U40" s="164"/>
      <c r="V40" s="176"/>
      <c r="W40" s="73">
        <f t="shared" si="1"/>
        <v>0</v>
      </c>
      <c r="X40" s="74"/>
    </row>
    <row r="41" spans="1:26" s="10" customFormat="1" ht="15.2" customHeight="1" x14ac:dyDescent="0.2">
      <c r="A41" s="64" t="s">
        <v>35</v>
      </c>
      <c r="B41" s="65">
        <v>51862</v>
      </c>
      <c r="C41" s="410"/>
      <c r="D41" s="228"/>
      <c r="E41" s="186"/>
      <c r="F41" s="392">
        <v>200</v>
      </c>
      <c r="G41" s="364">
        <v>1745</v>
      </c>
      <c r="H41" s="378">
        <v>300</v>
      </c>
      <c r="I41" s="469">
        <v>300</v>
      </c>
      <c r="J41" s="474">
        <v>300</v>
      </c>
      <c r="K41" s="75">
        <v>125</v>
      </c>
      <c r="L41" s="76">
        <v>330</v>
      </c>
      <c r="M41" s="77"/>
      <c r="N41" s="78"/>
      <c r="O41" s="70"/>
      <c r="P41" s="79"/>
      <c r="Q41" s="80"/>
      <c r="R41" s="151">
        <v>250</v>
      </c>
      <c r="S41" s="169">
        <v>277.8</v>
      </c>
      <c r="T41" s="158"/>
      <c r="U41" s="164">
        <v>50</v>
      </c>
      <c r="V41" s="176"/>
      <c r="W41" s="73">
        <f t="shared" si="1"/>
        <v>1032.8</v>
      </c>
      <c r="X41" s="74"/>
    </row>
    <row r="42" spans="1:26" s="10" customFormat="1" ht="15.2" customHeight="1" x14ac:dyDescent="0.2">
      <c r="A42" s="64" t="s">
        <v>128</v>
      </c>
      <c r="B42" s="65">
        <v>51863</v>
      </c>
      <c r="C42" s="410"/>
      <c r="D42" s="228">
        <v>178338.19</v>
      </c>
      <c r="E42" s="186">
        <v>200092.29</v>
      </c>
      <c r="F42" s="392">
        <v>30000</v>
      </c>
      <c r="G42" s="364">
        <v>32714.54</v>
      </c>
      <c r="H42" s="378">
        <v>25000</v>
      </c>
      <c r="I42" s="469">
        <v>2568</v>
      </c>
      <c r="J42" s="474">
        <v>2568</v>
      </c>
      <c r="K42" s="75">
        <v>2686.13</v>
      </c>
      <c r="L42" s="76">
        <v>2218.1999999999998</v>
      </c>
      <c r="M42" s="77">
        <v>1854.74</v>
      </c>
      <c r="N42" s="78">
        <v>1893.45</v>
      </c>
      <c r="O42" s="70">
        <v>2051.88</v>
      </c>
      <c r="P42" s="79">
        <v>2720.42</v>
      </c>
      <c r="Q42" s="80">
        <v>1995.54</v>
      </c>
      <c r="R42" s="151">
        <v>2102.17</v>
      </c>
      <c r="S42" s="169">
        <v>1678.56</v>
      </c>
      <c r="T42" s="158">
        <v>2322.29</v>
      </c>
      <c r="U42" s="164">
        <v>4103.8999999999996</v>
      </c>
      <c r="V42" s="176">
        <v>2813.59</v>
      </c>
      <c r="W42" s="73">
        <f>SUM(K42:V42)</f>
        <v>28440.87</v>
      </c>
      <c r="X42" s="74" t="s">
        <v>97</v>
      </c>
    </row>
    <row r="43" spans="1:26" s="10" customFormat="1" ht="15.2" customHeight="1" x14ac:dyDescent="0.2">
      <c r="A43" s="64" t="s">
        <v>153</v>
      </c>
      <c r="B43" s="65">
        <v>51864</v>
      </c>
      <c r="C43" s="495"/>
      <c r="D43" s="228"/>
      <c r="E43" s="186"/>
      <c r="F43" s="392"/>
      <c r="G43" s="364"/>
      <c r="H43" s="378"/>
      <c r="I43" s="469">
        <v>5000</v>
      </c>
      <c r="J43" s="474">
        <v>5000</v>
      </c>
      <c r="K43" s="75"/>
      <c r="L43" s="76"/>
      <c r="M43" s="77"/>
      <c r="N43" s="78"/>
      <c r="O43" s="70"/>
      <c r="P43" s="79"/>
      <c r="Q43" s="80"/>
      <c r="R43" s="151"/>
      <c r="S43" s="169"/>
      <c r="T43" s="158"/>
      <c r="U43" s="164"/>
      <c r="V43" s="176">
        <v>2335</v>
      </c>
      <c r="W43" s="73">
        <f>SUM(K43:V43)</f>
        <v>2335</v>
      </c>
      <c r="X43" s="74" t="s">
        <v>193</v>
      </c>
    </row>
    <row r="44" spans="1:26" s="10" customFormat="1" ht="15.2" customHeight="1" thickBot="1" x14ac:dyDescent="0.25">
      <c r="A44" s="507" t="s">
        <v>182</v>
      </c>
      <c r="B44" s="494">
        <v>51865</v>
      </c>
      <c r="C44" s="411"/>
      <c r="D44" s="329"/>
      <c r="E44" s="330"/>
      <c r="F44" s="394">
        <v>15000</v>
      </c>
      <c r="G44" s="366"/>
      <c r="H44" s="384"/>
      <c r="I44" s="505"/>
      <c r="J44" s="506"/>
      <c r="K44" s="331"/>
      <c r="L44" s="332"/>
      <c r="M44" s="333"/>
      <c r="N44" s="334"/>
      <c r="O44" s="335"/>
      <c r="P44" s="336"/>
      <c r="Q44" s="337"/>
      <c r="R44" s="338"/>
      <c r="S44" s="339"/>
      <c r="T44" s="340"/>
      <c r="U44" s="341"/>
      <c r="V44" s="342">
        <v>222041.7</v>
      </c>
      <c r="W44" s="271">
        <f t="shared" ref="W44" si="2">SUM(K44:V44)</f>
        <v>222041.7</v>
      </c>
      <c r="X44" s="74" t="s">
        <v>194</v>
      </c>
    </row>
    <row r="45" spans="1:26" s="10" customFormat="1" ht="15.2" customHeight="1" thickTop="1" x14ac:dyDescent="0.2">
      <c r="A45" s="53" t="s">
        <v>136</v>
      </c>
      <c r="B45" s="54"/>
      <c r="C45" s="412"/>
      <c r="D45" s="231"/>
      <c r="E45" s="212"/>
      <c r="F45" s="395"/>
      <c r="G45" s="367"/>
      <c r="H45" s="385"/>
      <c r="I45" s="471"/>
      <c r="J45" s="488"/>
      <c r="K45" s="213"/>
      <c r="L45" s="214"/>
      <c r="M45" s="215"/>
      <c r="N45" s="216"/>
      <c r="O45" s="217"/>
      <c r="P45" s="218"/>
      <c r="Q45" s="219"/>
      <c r="R45" s="220"/>
      <c r="S45" s="221"/>
      <c r="T45" s="222"/>
      <c r="U45" s="223"/>
      <c r="V45" s="224"/>
      <c r="W45" s="111">
        <f t="shared" si="1"/>
        <v>0</v>
      </c>
      <c r="X45" s="74"/>
    </row>
    <row r="46" spans="1:26" s="10" customFormat="1" ht="15.2" customHeight="1" x14ac:dyDescent="0.2">
      <c r="A46" s="277" t="s">
        <v>141</v>
      </c>
      <c r="B46" s="278">
        <v>521000</v>
      </c>
      <c r="C46" s="411"/>
      <c r="D46" s="347"/>
      <c r="E46" s="203"/>
      <c r="F46" s="396">
        <v>120000</v>
      </c>
      <c r="G46" s="368"/>
      <c r="H46" s="386"/>
      <c r="I46" s="472"/>
      <c r="J46" s="478"/>
      <c r="K46" s="349"/>
      <c r="L46" s="350"/>
      <c r="M46" s="351"/>
      <c r="N46" s="204"/>
      <c r="O46" s="59"/>
      <c r="P46" s="205"/>
      <c r="Q46" s="206"/>
      <c r="R46" s="207"/>
      <c r="S46" s="208"/>
      <c r="T46" s="209"/>
      <c r="U46" s="210"/>
      <c r="V46" s="211"/>
      <c r="W46" s="270">
        <f t="shared" si="1"/>
        <v>0</v>
      </c>
      <c r="X46" s="90"/>
      <c r="Y46" s="43"/>
      <c r="Z46" s="9"/>
    </row>
    <row r="47" spans="1:26" s="10" customFormat="1" ht="15.2" customHeight="1" x14ac:dyDescent="0.2">
      <c r="A47" s="343" t="s">
        <v>156</v>
      </c>
      <c r="B47" s="346">
        <v>52110</v>
      </c>
      <c r="C47" s="410"/>
      <c r="D47" s="348"/>
      <c r="E47" s="203"/>
      <c r="F47" s="396"/>
      <c r="G47" s="368">
        <v>136361.06</v>
      </c>
      <c r="H47" s="386">
        <v>140000</v>
      </c>
      <c r="I47" s="472">
        <v>120000</v>
      </c>
      <c r="J47" s="478">
        <v>120000</v>
      </c>
      <c r="K47" s="349">
        <v>10526.17</v>
      </c>
      <c r="L47" s="350">
        <v>9956.3799999999992</v>
      </c>
      <c r="M47" s="351">
        <v>10241.26</v>
      </c>
      <c r="N47" s="204">
        <v>11671.5</v>
      </c>
      <c r="O47" s="59">
        <v>11985.5</v>
      </c>
      <c r="P47" s="205">
        <v>13605.29</v>
      </c>
      <c r="Q47" s="206">
        <v>12222.58</v>
      </c>
      <c r="R47" s="207">
        <v>11049.24</v>
      </c>
      <c r="S47" s="208">
        <v>10986.06</v>
      </c>
      <c r="T47" s="209">
        <v>10152.89</v>
      </c>
      <c r="U47" s="210">
        <v>12049.63</v>
      </c>
      <c r="V47" s="211">
        <v>11322.85</v>
      </c>
      <c r="W47" s="497">
        <f>SUM(K47:V47)-820.06</f>
        <v>134949.29</v>
      </c>
      <c r="X47" s="90"/>
      <c r="Y47" s="43"/>
      <c r="Z47" s="9"/>
    </row>
    <row r="48" spans="1:26" s="10" customFormat="1" ht="15.2" customHeight="1" x14ac:dyDescent="0.2">
      <c r="A48" s="343" t="s">
        <v>157</v>
      </c>
      <c r="B48" s="346">
        <v>32120</v>
      </c>
      <c r="C48" s="411"/>
      <c r="D48" s="348"/>
      <c r="E48" s="203"/>
      <c r="F48" s="396"/>
      <c r="G48" s="368">
        <v>4260</v>
      </c>
      <c r="H48" s="386">
        <v>4500</v>
      </c>
      <c r="I48" s="469">
        <v>2200</v>
      </c>
      <c r="J48" s="478">
        <v>2200</v>
      </c>
      <c r="K48" s="349">
        <v>360</v>
      </c>
      <c r="L48" s="350">
        <v>360</v>
      </c>
      <c r="M48" s="351">
        <v>360</v>
      </c>
      <c r="N48" s="204">
        <v>360</v>
      </c>
      <c r="O48" s="59">
        <v>360</v>
      </c>
      <c r="P48" s="205">
        <v>360</v>
      </c>
      <c r="Q48" s="206">
        <v>360</v>
      </c>
      <c r="R48" s="207">
        <v>360</v>
      </c>
      <c r="S48" s="208">
        <v>360</v>
      </c>
      <c r="T48" s="209">
        <v>360</v>
      </c>
      <c r="U48" s="210">
        <v>360</v>
      </c>
      <c r="V48" s="211">
        <v>360</v>
      </c>
      <c r="W48" s="497">
        <f t="shared" si="1"/>
        <v>4320</v>
      </c>
      <c r="X48" s="90"/>
      <c r="Y48" s="43"/>
      <c r="Z48" s="9"/>
    </row>
    <row r="49" spans="1:26" s="10" customFormat="1" ht="15.2" customHeight="1" x14ac:dyDescent="0.2">
      <c r="A49" s="64" t="s">
        <v>133</v>
      </c>
      <c r="B49" s="65">
        <v>52310</v>
      </c>
      <c r="C49" s="413"/>
      <c r="D49" s="228"/>
      <c r="E49" s="186"/>
      <c r="F49" s="392"/>
      <c r="G49" s="364"/>
      <c r="H49" s="378"/>
      <c r="I49" s="469"/>
      <c r="J49" s="474"/>
      <c r="K49" s="75"/>
      <c r="L49" s="76"/>
      <c r="M49" s="77"/>
      <c r="N49" s="78"/>
      <c r="O49" s="70"/>
      <c r="P49" s="79"/>
      <c r="Q49" s="80"/>
      <c r="R49" s="151"/>
      <c r="S49" s="169"/>
      <c r="T49" s="158"/>
      <c r="U49" s="164"/>
      <c r="V49" s="176"/>
      <c r="W49" s="270">
        <f t="shared" si="1"/>
        <v>0</v>
      </c>
      <c r="X49" s="90"/>
      <c r="Y49" s="43"/>
      <c r="Z49" s="9"/>
    </row>
    <row r="50" spans="1:26" s="10" customFormat="1" ht="15.2" customHeight="1" x14ac:dyDescent="0.2">
      <c r="A50" s="279" t="s">
        <v>139</v>
      </c>
      <c r="B50" s="280">
        <v>524000</v>
      </c>
      <c r="C50" s="413"/>
      <c r="D50" s="228"/>
      <c r="E50" s="186"/>
      <c r="F50" s="392">
        <v>42000</v>
      </c>
      <c r="G50" s="364"/>
      <c r="H50" s="378"/>
      <c r="I50" s="469"/>
      <c r="J50" s="474"/>
      <c r="K50" s="75"/>
      <c r="L50" s="76"/>
      <c r="M50" s="77"/>
      <c r="N50" s="78"/>
      <c r="O50" s="70"/>
      <c r="P50" s="79"/>
      <c r="Q50" s="80"/>
      <c r="R50" s="151"/>
      <c r="S50" s="169"/>
      <c r="T50" s="158"/>
      <c r="U50" s="164"/>
      <c r="V50" s="176"/>
      <c r="W50" s="270">
        <f t="shared" si="1"/>
        <v>0</v>
      </c>
      <c r="X50" s="90" t="s">
        <v>151</v>
      </c>
      <c r="Y50" s="43"/>
      <c r="Z50" s="9"/>
    </row>
    <row r="51" spans="1:26" s="10" customFormat="1" ht="15.2" customHeight="1" x14ac:dyDescent="0.2">
      <c r="A51" s="344" t="s">
        <v>158</v>
      </c>
      <c r="B51" s="345">
        <v>52410</v>
      </c>
      <c r="C51" s="413"/>
      <c r="D51" s="228"/>
      <c r="E51" s="186"/>
      <c r="F51" s="392"/>
      <c r="G51" s="364">
        <v>14149.52</v>
      </c>
      <c r="H51" s="378">
        <v>14000</v>
      </c>
      <c r="I51" s="469">
        <v>13000</v>
      </c>
      <c r="J51" s="474">
        <v>13000</v>
      </c>
      <c r="K51" s="75">
        <v>1067.58</v>
      </c>
      <c r="L51" s="76">
        <v>1014.59</v>
      </c>
      <c r="M51" s="77">
        <v>1040.01</v>
      </c>
      <c r="N51" s="78">
        <v>1184.28</v>
      </c>
      <c r="O51" s="70">
        <v>1218.05</v>
      </c>
      <c r="P51" s="79">
        <v>1376.7</v>
      </c>
      <c r="Q51" s="80">
        <v>1242.19</v>
      </c>
      <c r="R51" s="151">
        <v>1148.17</v>
      </c>
      <c r="S51" s="169">
        <v>1145.22</v>
      </c>
      <c r="T51" s="158">
        <v>1070.8900000000001</v>
      </c>
      <c r="U51" s="164">
        <v>1263.58</v>
      </c>
      <c r="V51" s="176">
        <v>800.39</v>
      </c>
      <c r="W51" s="270">
        <f>SUM(K51:V51)-82.01</f>
        <v>13489.639999999998</v>
      </c>
      <c r="X51" s="90"/>
      <c r="Y51" s="43"/>
      <c r="Z51" s="9"/>
    </row>
    <row r="52" spans="1:26" s="10" customFormat="1" ht="15.2" customHeight="1" x14ac:dyDescent="0.2">
      <c r="A52" s="344" t="s">
        <v>159</v>
      </c>
      <c r="B52" s="345">
        <v>52420</v>
      </c>
      <c r="C52" s="413"/>
      <c r="D52" s="228"/>
      <c r="E52" s="186"/>
      <c r="F52" s="392"/>
      <c r="G52" s="364">
        <v>35693.64</v>
      </c>
      <c r="H52" s="378">
        <v>36000</v>
      </c>
      <c r="I52" s="469">
        <v>32000</v>
      </c>
      <c r="J52" s="474">
        <v>32000</v>
      </c>
      <c r="K52" s="75">
        <v>2751.03</v>
      </c>
      <c r="L52" s="76">
        <v>2607.4699999999998</v>
      </c>
      <c r="M52" s="77">
        <v>2679.17</v>
      </c>
      <c r="N52" s="78">
        <v>3039.58</v>
      </c>
      <c r="O52" s="70">
        <v>3118.69</v>
      </c>
      <c r="P52" s="79">
        <v>3504.86</v>
      </c>
      <c r="Q52" s="80">
        <v>3178.3</v>
      </c>
      <c r="R52" s="151">
        <v>2890.73</v>
      </c>
      <c r="S52" s="169">
        <v>2827.28</v>
      </c>
      <c r="T52" s="158">
        <v>2664.86</v>
      </c>
      <c r="U52" s="164">
        <v>3143</v>
      </c>
      <c r="V52" s="176">
        <v>2948.84</v>
      </c>
      <c r="W52" s="270">
        <f>SUM(K52:V52)-206.65</f>
        <v>35147.159999999996</v>
      </c>
      <c r="X52" s="90"/>
      <c r="Y52" s="43"/>
      <c r="Z52" s="9"/>
    </row>
    <row r="53" spans="1:26" s="10" customFormat="1" ht="15.2" customHeight="1" x14ac:dyDescent="0.2">
      <c r="A53" s="279" t="s">
        <v>148</v>
      </c>
      <c r="B53" s="280">
        <v>525000</v>
      </c>
      <c r="C53" s="413"/>
      <c r="D53" s="228"/>
      <c r="E53" s="186"/>
      <c r="F53" s="392">
        <v>1800</v>
      </c>
      <c r="G53" s="364"/>
      <c r="H53" s="378"/>
      <c r="I53" s="469"/>
      <c r="J53" s="474"/>
      <c r="K53" s="75"/>
      <c r="L53" s="76"/>
      <c r="M53" s="77"/>
      <c r="N53" s="78"/>
      <c r="O53" s="70"/>
      <c r="P53" s="79"/>
      <c r="Q53" s="80"/>
      <c r="R53" s="151"/>
      <c r="S53" s="169"/>
      <c r="T53" s="158"/>
      <c r="U53" s="164"/>
      <c r="V53" s="176"/>
      <c r="W53" s="270">
        <f t="shared" si="1"/>
        <v>0</v>
      </c>
      <c r="X53" s="90" t="s">
        <v>149</v>
      </c>
      <c r="Y53" s="43"/>
      <c r="Z53" s="9"/>
    </row>
    <row r="54" spans="1:26" s="10" customFormat="1" ht="15.2" customHeight="1" x14ac:dyDescent="0.2">
      <c r="A54" s="344" t="s">
        <v>160</v>
      </c>
      <c r="B54" s="354">
        <v>52530</v>
      </c>
      <c r="C54" s="413"/>
      <c r="D54" s="228"/>
      <c r="E54" s="186"/>
      <c r="F54" s="392"/>
      <c r="G54" s="364">
        <v>1641.18</v>
      </c>
      <c r="H54" s="378">
        <v>2000</v>
      </c>
      <c r="I54" s="469">
        <v>1400</v>
      </c>
      <c r="J54" s="474">
        <v>1400</v>
      </c>
      <c r="K54" s="75">
        <v>119.87</v>
      </c>
      <c r="L54" s="76">
        <v>113.06</v>
      </c>
      <c r="M54" s="77">
        <v>114.3</v>
      </c>
      <c r="N54" s="78">
        <v>127.95</v>
      </c>
      <c r="O54" s="70">
        <v>135.94999999999999</v>
      </c>
      <c r="P54" s="79">
        <v>145.61000000000001</v>
      </c>
      <c r="Q54" s="80">
        <v>134.72999999999999</v>
      </c>
      <c r="R54" s="151">
        <v>129.19</v>
      </c>
      <c r="S54" s="169">
        <v>140.12</v>
      </c>
      <c r="T54" s="158">
        <v>132.47</v>
      </c>
      <c r="U54" s="164">
        <v>162.63999999999999</v>
      </c>
      <c r="V54" s="176">
        <v>156.78</v>
      </c>
      <c r="W54" s="270">
        <f t="shared" si="1"/>
        <v>1612.6700000000003</v>
      </c>
      <c r="X54" s="90"/>
      <c r="Y54" s="43"/>
      <c r="Z54" s="9"/>
    </row>
    <row r="55" spans="1:26" s="10" customFormat="1" ht="15.2" customHeight="1" x14ac:dyDescent="0.2">
      <c r="A55" s="279" t="s">
        <v>166</v>
      </c>
      <c r="B55" s="280">
        <v>527000</v>
      </c>
      <c r="C55" s="413"/>
      <c r="D55" s="228"/>
      <c r="E55" s="186"/>
      <c r="F55" s="392">
        <v>1200</v>
      </c>
      <c r="G55" s="364">
        <v>1185.2</v>
      </c>
      <c r="H55" s="378">
        <v>1200</v>
      </c>
      <c r="I55" s="469">
        <v>1000</v>
      </c>
      <c r="J55" s="474">
        <v>1000</v>
      </c>
      <c r="K55" s="75">
        <v>96.3</v>
      </c>
      <c r="L55" s="76">
        <v>94.55</v>
      </c>
      <c r="M55" s="77">
        <v>105.12</v>
      </c>
      <c r="N55" s="78">
        <v>107.54</v>
      </c>
      <c r="O55" s="70">
        <v>105.83</v>
      </c>
      <c r="P55" s="79">
        <v>117.36</v>
      </c>
      <c r="Q55" s="80">
        <v>91.57</v>
      </c>
      <c r="R55" s="151">
        <v>91.56</v>
      </c>
      <c r="S55" s="169">
        <v>79.09</v>
      </c>
      <c r="T55" s="158">
        <v>87.8</v>
      </c>
      <c r="U55" s="164">
        <v>110.66</v>
      </c>
      <c r="V55" s="176">
        <v>67.569999999999993</v>
      </c>
      <c r="W55" s="270">
        <f t="shared" si="1"/>
        <v>1154.9499999999998</v>
      </c>
      <c r="X55" s="90" t="s">
        <v>150</v>
      </c>
      <c r="Y55" s="43"/>
      <c r="Z55" s="9"/>
    </row>
    <row r="56" spans="1:26" s="10" customFormat="1" ht="15.2" customHeight="1" x14ac:dyDescent="0.2">
      <c r="A56" s="344" t="s">
        <v>134</v>
      </c>
      <c r="B56" s="345">
        <v>52710</v>
      </c>
      <c r="C56" s="413"/>
      <c r="D56" s="228"/>
      <c r="E56" s="186"/>
      <c r="F56" s="392">
        <v>6000</v>
      </c>
      <c r="G56" s="364">
        <v>7046.55</v>
      </c>
      <c r="H56" s="378">
        <v>7200</v>
      </c>
      <c r="I56" s="469">
        <v>5000</v>
      </c>
      <c r="J56" s="474">
        <v>5000</v>
      </c>
      <c r="K56" s="75">
        <v>528</v>
      </c>
      <c r="L56" s="76">
        <v>504</v>
      </c>
      <c r="M56" s="77">
        <v>549.6</v>
      </c>
      <c r="N56" s="78">
        <v>549.6</v>
      </c>
      <c r="O56" s="70">
        <v>537.6</v>
      </c>
      <c r="P56" s="79">
        <v>621.6</v>
      </c>
      <c r="Q56" s="80">
        <v>578.4</v>
      </c>
      <c r="R56" s="151">
        <v>472.8</v>
      </c>
      <c r="S56" s="169">
        <v>441.6</v>
      </c>
      <c r="T56" s="158">
        <v>499.2</v>
      </c>
      <c r="U56" s="164">
        <v>405.6</v>
      </c>
      <c r="V56" s="176">
        <v>429.6</v>
      </c>
      <c r="W56" s="270">
        <f t="shared" si="1"/>
        <v>6117.6</v>
      </c>
      <c r="X56" s="90"/>
      <c r="Y56" s="43"/>
      <c r="Z56" s="9"/>
    </row>
    <row r="57" spans="1:26" s="10" customFormat="1" ht="15.2" customHeight="1" x14ac:dyDescent="0.2">
      <c r="A57" s="344" t="s">
        <v>36</v>
      </c>
      <c r="B57" s="345">
        <v>52720</v>
      </c>
      <c r="C57" s="413"/>
      <c r="D57" s="228"/>
      <c r="E57" s="186"/>
      <c r="F57" s="392"/>
      <c r="G57" s="364"/>
      <c r="H57" s="378"/>
      <c r="I57" s="469"/>
      <c r="J57" s="474"/>
      <c r="K57" s="75"/>
      <c r="L57" s="76"/>
      <c r="M57" s="77"/>
      <c r="N57" s="78"/>
      <c r="O57" s="70"/>
      <c r="P57" s="79"/>
      <c r="Q57" s="80"/>
      <c r="R57" s="151"/>
      <c r="S57" s="169"/>
      <c r="T57" s="158"/>
      <c r="U57" s="164"/>
      <c r="V57" s="176"/>
      <c r="W57" s="270">
        <f t="shared" si="1"/>
        <v>0</v>
      </c>
      <c r="X57" s="90"/>
      <c r="Y57" s="43"/>
      <c r="Z57" s="9"/>
    </row>
    <row r="58" spans="1:26" s="10" customFormat="1" ht="15.2" customHeight="1" x14ac:dyDescent="0.2">
      <c r="A58" s="344" t="s">
        <v>135</v>
      </c>
      <c r="B58" s="345">
        <v>52730</v>
      </c>
      <c r="C58" s="413"/>
      <c r="D58" s="228"/>
      <c r="E58" s="186"/>
      <c r="F58" s="392"/>
      <c r="G58" s="364">
        <v>430.87</v>
      </c>
      <c r="H58" s="378"/>
      <c r="I58" s="469"/>
      <c r="J58" s="474"/>
      <c r="K58" s="75"/>
      <c r="L58" s="76"/>
      <c r="M58" s="77"/>
      <c r="N58" s="78"/>
      <c r="O58" s="70"/>
      <c r="P58" s="79"/>
      <c r="Q58" s="80">
        <v>102.96</v>
      </c>
      <c r="R58" s="151">
        <v>165</v>
      </c>
      <c r="S58" s="169"/>
      <c r="T58" s="158"/>
      <c r="U58" s="164"/>
      <c r="V58" s="176"/>
      <c r="W58" s="270">
        <f t="shared" si="1"/>
        <v>267.95999999999998</v>
      </c>
      <c r="X58" s="90"/>
      <c r="Y58" s="43"/>
      <c r="Z58" s="9"/>
    </row>
    <row r="59" spans="1:26" s="10" customFormat="1" ht="15.2" customHeight="1" x14ac:dyDescent="0.2">
      <c r="A59" s="279" t="s">
        <v>147</v>
      </c>
      <c r="B59" s="280">
        <v>528000</v>
      </c>
      <c r="C59" s="413"/>
      <c r="D59" s="228"/>
      <c r="E59" s="186"/>
      <c r="F59" s="392">
        <v>1400</v>
      </c>
      <c r="G59" s="364"/>
      <c r="H59" s="378"/>
      <c r="I59" s="469"/>
      <c r="J59" s="474"/>
      <c r="K59" s="75"/>
      <c r="L59" s="76"/>
      <c r="M59" s="77"/>
      <c r="N59" s="78"/>
      <c r="O59" s="70"/>
      <c r="P59" s="79"/>
      <c r="Q59" s="80"/>
      <c r="R59" s="151"/>
      <c r="S59" s="169"/>
      <c r="T59" s="158"/>
      <c r="U59" s="164"/>
      <c r="V59" s="176"/>
      <c r="W59" s="270">
        <f t="shared" si="1"/>
        <v>0</v>
      </c>
      <c r="X59" s="90" t="s">
        <v>146</v>
      </c>
      <c r="Y59" s="43"/>
      <c r="Z59" s="9"/>
    </row>
    <row r="60" spans="1:26" s="10" customFormat="1" ht="15.2" customHeight="1" x14ac:dyDescent="0.2">
      <c r="A60" s="344" t="s">
        <v>161</v>
      </c>
      <c r="B60" s="345">
        <v>52810</v>
      </c>
      <c r="C60" s="413"/>
      <c r="D60" s="228"/>
      <c r="E60" s="186"/>
      <c r="F60" s="392"/>
      <c r="G60" s="364">
        <v>670.8</v>
      </c>
      <c r="H60" s="378">
        <v>730</v>
      </c>
      <c r="I60" s="469">
        <v>770</v>
      </c>
      <c r="J60" s="474">
        <v>770</v>
      </c>
      <c r="K60" s="75">
        <v>32</v>
      </c>
      <c r="L60" s="76">
        <v>32</v>
      </c>
      <c r="M60" s="77">
        <v>32</v>
      </c>
      <c r="N60" s="78">
        <v>32</v>
      </c>
      <c r="O60" s="70">
        <v>32</v>
      </c>
      <c r="P60" s="79">
        <v>32</v>
      </c>
      <c r="Q60" s="80">
        <v>32</v>
      </c>
      <c r="R60" s="151">
        <v>64</v>
      </c>
      <c r="S60" s="169">
        <v>64</v>
      </c>
      <c r="T60" s="158">
        <v>64</v>
      </c>
      <c r="U60" s="164">
        <v>64</v>
      </c>
      <c r="V60" s="176">
        <v>64</v>
      </c>
      <c r="W60" s="270">
        <f t="shared" si="1"/>
        <v>544</v>
      </c>
      <c r="X60" s="90" t="s">
        <v>146</v>
      </c>
      <c r="Y60" s="43"/>
      <c r="Z60" s="9"/>
    </row>
    <row r="61" spans="1:26" s="10" customFormat="1" ht="15.2" customHeight="1" x14ac:dyDescent="0.2">
      <c r="A61" s="64" t="s">
        <v>37</v>
      </c>
      <c r="B61" s="65">
        <v>53110</v>
      </c>
      <c r="C61" s="410">
        <v>355</v>
      </c>
      <c r="D61" s="228"/>
      <c r="E61" s="186"/>
      <c r="F61" s="392">
        <v>400</v>
      </c>
      <c r="G61" s="364"/>
      <c r="H61" s="378"/>
      <c r="I61" s="469"/>
      <c r="J61" s="474"/>
      <c r="K61" s="75"/>
      <c r="L61" s="76"/>
      <c r="M61" s="77"/>
      <c r="N61" s="78"/>
      <c r="O61" s="70"/>
      <c r="P61" s="79"/>
      <c r="Q61" s="80"/>
      <c r="R61" s="151"/>
      <c r="S61" s="169"/>
      <c r="T61" s="158"/>
      <c r="U61" s="164"/>
      <c r="V61" s="176"/>
      <c r="W61" s="271">
        <f t="shared" si="1"/>
        <v>0</v>
      </c>
      <c r="X61" s="90"/>
      <c r="Y61" s="9"/>
      <c r="Z61" s="9"/>
    </row>
    <row r="62" spans="1:26" s="10" customFormat="1" ht="15.2" customHeight="1" x14ac:dyDescent="0.2">
      <c r="A62" s="64" t="s">
        <v>129</v>
      </c>
      <c r="B62" s="88">
        <v>53810</v>
      </c>
      <c r="C62" s="410">
        <v>1065</v>
      </c>
      <c r="D62" s="228">
        <v>53.83</v>
      </c>
      <c r="E62" s="186">
        <v>791.08</v>
      </c>
      <c r="F62" s="392">
        <v>1000</v>
      </c>
      <c r="G62" s="364">
        <v>960.32</v>
      </c>
      <c r="H62" s="378">
        <v>1000</v>
      </c>
      <c r="I62" s="469">
        <v>1000</v>
      </c>
      <c r="J62" s="474">
        <v>1000</v>
      </c>
      <c r="K62" s="75">
        <v>752</v>
      </c>
      <c r="L62" s="76">
        <v>146.12</v>
      </c>
      <c r="M62" s="77"/>
      <c r="N62" s="78"/>
      <c r="O62" s="70">
        <v>17.329999999999998</v>
      </c>
      <c r="P62" s="79"/>
      <c r="Q62" s="80">
        <v>4</v>
      </c>
      <c r="R62" s="151">
        <v>4</v>
      </c>
      <c r="S62" s="169"/>
      <c r="T62" s="158"/>
      <c r="U62" s="164"/>
      <c r="V62" s="176"/>
      <c r="W62" s="73">
        <f t="shared" si="1"/>
        <v>923.45</v>
      </c>
      <c r="X62" s="90" t="s">
        <v>195</v>
      </c>
      <c r="Y62" s="9"/>
      <c r="Z62" s="9"/>
    </row>
    <row r="63" spans="1:26" s="45" customFormat="1" ht="15.2" customHeight="1" x14ac:dyDescent="0.2">
      <c r="A63" s="64" t="s">
        <v>71</v>
      </c>
      <c r="B63" s="199">
        <v>53820</v>
      </c>
      <c r="C63" s="414"/>
      <c r="D63" s="232">
        <v>258.5</v>
      </c>
      <c r="E63" s="252">
        <v>88.5</v>
      </c>
      <c r="F63" s="397"/>
      <c r="G63" s="369">
        <v>66</v>
      </c>
      <c r="H63" s="387"/>
      <c r="I63" s="473"/>
      <c r="J63" s="489"/>
      <c r="K63" s="91"/>
      <c r="L63" s="92"/>
      <c r="M63" s="360">
        <v>52.5</v>
      </c>
      <c r="N63" s="94">
        <v>20.079999999999998</v>
      </c>
      <c r="O63" s="358"/>
      <c r="P63" s="96"/>
      <c r="Q63" s="97"/>
      <c r="R63" s="154"/>
      <c r="S63" s="171"/>
      <c r="T63" s="160"/>
      <c r="U63" s="359"/>
      <c r="V63" s="253"/>
      <c r="W63" s="98">
        <f t="shared" si="1"/>
        <v>72.58</v>
      </c>
      <c r="X63" s="99"/>
      <c r="Y63" s="44"/>
      <c r="Z63" s="44"/>
    </row>
    <row r="64" spans="1:26" s="45" customFormat="1" ht="15.2" customHeight="1" x14ac:dyDescent="0.2">
      <c r="A64" s="64" t="s">
        <v>163</v>
      </c>
      <c r="B64" s="199">
        <v>53830</v>
      </c>
      <c r="C64" s="414"/>
      <c r="D64" s="232"/>
      <c r="E64" s="252"/>
      <c r="F64" s="397"/>
      <c r="G64" s="369">
        <v>55.68</v>
      </c>
      <c r="H64" s="387">
        <v>60</v>
      </c>
      <c r="I64" s="508">
        <v>100</v>
      </c>
      <c r="J64" s="509">
        <v>100</v>
      </c>
      <c r="K64" s="357">
        <v>222.96</v>
      </c>
      <c r="L64" s="92"/>
      <c r="M64" s="93"/>
      <c r="N64" s="94"/>
      <c r="O64" s="95"/>
      <c r="P64" s="96"/>
      <c r="Q64" s="97"/>
      <c r="R64" s="154"/>
      <c r="S64" s="171"/>
      <c r="T64" s="160"/>
      <c r="U64" s="200"/>
      <c r="V64" s="253"/>
      <c r="W64" s="98">
        <f t="shared" si="1"/>
        <v>222.96</v>
      </c>
      <c r="X64" s="99"/>
      <c r="Y64" s="44"/>
      <c r="Z64" s="44"/>
    </row>
    <row r="65" spans="1:26" s="10" customFormat="1" ht="15.2" customHeight="1" x14ac:dyDescent="0.2">
      <c r="A65" s="64" t="s">
        <v>38</v>
      </c>
      <c r="B65" s="65">
        <v>54312</v>
      </c>
      <c r="C65" s="410"/>
      <c r="D65" s="228"/>
      <c r="E65" s="186"/>
      <c r="F65" s="392"/>
      <c r="G65" s="364"/>
      <c r="H65" s="378"/>
      <c r="I65" s="469"/>
      <c r="J65" s="474"/>
      <c r="K65" s="75"/>
      <c r="L65" s="76"/>
      <c r="M65" s="77"/>
      <c r="N65" s="78"/>
      <c r="O65" s="70"/>
      <c r="P65" s="79"/>
      <c r="Q65" s="80"/>
      <c r="R65" s="151"/>
      <c r="S65" s="169"/>
      <c r="T65" s="158"/>
      <c r="U65" s="164"/>
      <c r="V65" s="176"/>
      <c r="W65" s="73">
        <f t="shared" si="1"/>
        <v>0</v>
      </c>
      <c r="X65" s="90"/>
      <c r="Y65" s="9"/>
      <c r="Z65" s="9"/>
    </row>
    <row r="66" spans="1:26" s="10" customFormat="1" ht="15.2" customHeight="1" x14ac:dyDescent="0.2">
      <c r="A66" s="64" t="s">
        <v>39</v>
      </c>
      <c r="B66" s="65">
        <v>54610</v>
      </c>
      <c r="C66" s="410"/>
      <c r="D66" s="228"/>
      <c r="E66" s="186"/>
      <c r="F66" s="392"/>
      <c r="G66" s="364"/>
      <c r="H66" s="378"/>
      <c r="I66" s="469"/>
      <c r="J66" s="474"/>
      <c r="K66" s="75"/>
      <c r="L66" s="76"/>
      <c r="M66" s="77"/>
      <c r="N66" s="78"/>
      <c r="O66" s="70"/>
      <c r="P66" s="79"/>
      <c r="Q66" s="80"/>
      <c r="R66" s="151"/>
      <c r="S66" s="169"/>
      <c r="T66" s="158"/>
      <c r="U66" s="164"/>
      <c r="V66" s="176"/>
      <c r="W66" s="73">
        <f t="shared" si="1"/>
        <v>0</v>
      </c>
      <c r="X66" s="90"/>
      <c r="Y66" s="9"/>
      <c r="Z66" s="9"/>
    </row>
    <row r="67" spans="1:26" s="10" customFormat="1" ht="15.2" customHeight="1" x14ac:dyDescent="0.2">
      <c r="A67" s="64" t="s">
        <v>40</v>
      </c>
      <c r="B67" s="65">
        <v>54510</v>
      </c>
      <c r="C67" s="410">
        <v>1000</v>
      </c>
      <c r="D67" s="228"/>
      <c r="E67" s="186">
        <v>100</v>
      </c>
      <c r="F67" s="392"/>
      <c r="G67" s="364">
        <v>103</v>
      </c>
      <c r="H67" s="378"/>
      <c r="I67" s="469"/>
      <c r="J67" s="474"/>
      <c r="K67" s="75"/>
      <c r="L67" s="76"/>
      <c r="M67" s="77"/>
      <c r="N67" s="78"/>
      <c r="O67" s="70"/>
      <c r="P67" s="79"/>
      <c r="Q67" s="80"/>
      <c r="R67" s="151"/>
      <c r="S67" s="169"/>
      <c r="T67" s="158"/>
      <c r="U67" s="164"/>
      <c r="V67" s="176"/>
      <c r="W67" s="73">
        <f t="shared" si="1"/>
        <v>0</v>
      </c>
      <c r="X67" s="90"/>
      <c r="Y67" s="9"/>
      <c r="Z67" s="9"/>
    </row>
    <row r="68" spans="1:26" s="10" customFormat="1" ht="15.2" customHeight="1" x14ac:dyDescent="0.2">
      <c r="A68" s="100" t="s">
        <v>87</v>
      </c>
      <c r="B68" s="101">
        <v>54511</v>
      </c>
      <c r="C68" s="410"/>
      <c r="D68" s="228"/>
      <c r="E68" s="186"/>
      <c r="F68" s="392"/>
      <c r="G68" s="364"/>
      <c r="H68" s="378"/>
      <c r="I68" s="469"/>
      <c r="J68" s="474"/>
      <c r="K68" s="75"/>
      <c r="L68" s="76"/>
      <c r="M68" s="77"/>
      <c r="N68" s="78"/>
      <c r="O68" s="70"/>
      <c r="P68" s="79"/>
      <c r="Q68" s="80"/>
      <c r="R68" s="151"/>
      <c r="S68" s="169"/>
      <c r="T68" s="158"/>
      <c r="U68" s="164"/>
      <c r="V68" s="176"/>
      <c r="W68" s="73">
        <f t="shared" ref="W68:W86" si="3">SUM(K68:V68)</f>
        <v>0</v>
      </c>
      <c r="X68" s="90"/>
      <c r="Y68" s="9"/>
      <c r="Z68" s="9"/>
    </row>
    <row r="69" spans="1:26" s="10" customFormat="1" ht="15.2" customHeight="1" x14ac:dyDescent="0.2">
      <c r="A69" s="100" t="s">
        <v>120</v>
      </c>
      <c r="B69" s="101">
        <v>54810</v>
      </c>
      <c r="C69" s="410"/>
      <c r="D69" s="228">
        <v>12000</v>
      </c>
      <c r="E69" s="186">
        <v>55000</v>
      </c>
      <c r="F69" s="392"/>
      <c r="G69" s="364">
        <v>103000</v>
      </c>
      <c r="H69" s="378">
        <v>-107000</v>
      </c>
      <c r="I69" s="469">
        <v>-80000</v>
      </c>
      <c r="J69" s="474"/>
      <c r="K69" s="75"/>
      <c r="L69" s="76"/>
      <c r="M69" s="77"/>
      <c r="N69" s="78"/>
      <c r="O69" s="70"/>
      <c r="P69" s="79"/>
      <c r="Q69" s="80"/>
      <c r="R69" s="151"/>
      <c r="S69" s="169"/>
      <c r="T69" s="158"/>
      <c r="U69" s="164"/>
      <c r="V69" s="176">
        <v>-208000</v>
      </c>
      <c r="W69" s="73">
        <f t="shared" si="3"/>
        <v>-208000</v>
      </c>
      <c r="X69" s="90" t="s">
        <v>183</v>
      </c>
      <c r="Y69" s="9"/>
      <c r="Z69" s="9"/>
    </row>
    <row r="70" spans="1:26" s="10" customFormat="1" ht="15.2" customHeight="1" x14ac:dyDescent="0.2">
      <c r="A70" s="64" t="s">
        <v>41</v>
      </c>
      <c r="B70" s="65">
        <v>54812</v>
      </c>
      <c r="C70" s="410"/>
      <c r="D70" s="229"/>
      <c r="E70" s="187"/>
      <c r="F70" s="393"/>
      <c r="G70" s="365"/>
      <c r="H70" s="383"/>
      <c r="I70" s="470"/>
      <c r="J70" s="475"/>
      <c r="K70" s="81"/>
      <c r="L70" s="82"/>
      <c r="M70" s="83"/>
      <c r="N70" s="84"/>
      <c r="O70" s="85"/>
      <c r="P70" s="86"/>
      <c r="Q70" s="87"/>
      <c r="R70" s="153"/>
      <c r="S70" s="170"/>
      <c r="T70" s="159"/>
      <c r="U70" s="165"/>
      <c r="V70" s="176"/>
      <c r="W70" s="73">
        <f t="shared" si="3"/>
        <v>0</v>
      </c>
      <c r="X70" s="102"/>
      <c r="Y70" s="9"/>
      <c r="Z70" s="9"/>
    </row>
    <row r="71" spans="1:26" s="10" customFormat="1" ht="15.2" customHeight="1" x14ac:dyDescent="0.2">
      <c r="A71" s="64" t="s">
        <v>42</v>
      </c>
      <c r="B71" s="65">
        <v>54813</v>
      </c>
      <c r="C71" s="410"/>
      <c r="D71" s="228"/>
      <c r="E71" s="186"/>
      <c r="F71" s="392"/>
      <c r="G71" s="364"/>
      <c r="H71" s="378"/>
      <c r="I71" s="469"/>
      <c r="J71" s="474"/>
      <c r="K71" s="75"/>
      <c r="L71" s="76"/>
      <c r="M71" s="77"/>
      <c r="N71" s="78"/>
      <c r="O71" s="70"/>
      <c r="P71" s="79"/>
      <c r="Q71" s="80"/>
      <c r="R71" s="151"/>
      <c r="S71" s="169"/>
      <c r="T71" s="158"/>
      <c r="U71" s="164"/>
      <c r="V71" s="176"/>
      <c r="W71" s="73">
        <f t="shared" si="3"/>
        <v>0</v>
      </c>
      <c r="X71" s="90"/>
      <c r="Y71" s="9"/>
      <c r="Z71" s="9"/>
    </row>
    <row r="72" spans="1:26" s="10" customFormat="1" ht="15.2" customHeight="1" x14ac:dyDescent="0.2">
      <c r="A72" s="64" t="s">
        <v>43</v>
      </c>
      <c r="B72" s="65">
        <v>54910</v>
      </c>
      <c r="C72" s="410"/>
      <c r="D72" s="228"/>
      <c r="E72" s="186"/>
      <c r="F72" s="392"/>
      <c r="G72" s="364"/>
      <c r="H72" s="378"/>
      <c r="I72" s="469"/>
      <c r="J72" s="474"/>
      <c r="K72" s="75"/>
      <c r="L72" s="76"/>
      <c r="M72" s="77"/>
      <c r="N72" s="78"/>
      <c r="O72" s="70"/>
      <c r="P72" s="79"/>
      <c r="Q72" s="80"/>
      <c r="R72" s="151"/>
      <c r="S72" s="169"/>
      <c r="T72" s="158"/>
      <c r="U72" s="164"/>
      <c r="V72" s="176"/>
      <c r="W72" s="73">
        <f t="shared" si="3"/>
        <v>0</v>
      </c>
      <c r="X72" s="90"/>
      <c r="Y72" s="9"/>
      <c r="Z72" s="9"/>
    </row>
    <row r="73" spans="1:26" s="10" customFormat="1" ht="15.2" customHeight="1" x14ac:dyDescent="0.2">
      <c r="A73" s="64" t="s">
        <v>44</v>
      </c>
      <c r="B73" s="65">
        <v>54814</v>
      </c>
      <c r="C73" s="410"/>
      <c r="D73" s="228"/>
      <c r="E73" s="186"/>
      <c r="F73" s="392"/>
      <c r="G73" s="364"/>
      <c r="H73" s="378"/>
      <c r="I73" s="469"/>
      <c r="J73" s="474"/>
      <c r="K73" s="75"/>
      <c r="L73" s="76"/>
      <c r="M73" s="77"/>
      <c r="N73" s="78"/>
      <c r="O73" s="70"/>
      <c r="P73" s="79"/>
      <c r="Q73" s="80"/>
      <c r="R73" s="151"/>
      <c r="S73" s="169"/>
      <c r="T73" s="158"/>
      <c r="U73" s="164"/>
      <c r="V73" s="176"/>
      <c r="W73" s="73">
        <f t="shared" si="3"/>
        <v>0</v>
      </c>
      <c r="X73" s="74"/>
    </row>
    <row r="74" spans="1:26" s="10" customFormat="1" ht="15.2" customHeight="1" x14ac:dyDescent="0.2">
      <c r="A74" s="64" t="s">
        <v>162</v>
      </c>
      <c r="B74" s="65">
        <v>55111</v>
      </c>
      <c r="C74" s="410">
        <v>8278</v>
      </c>
      <c r="D74" s="228"/>
      <c r="E74" s="186"/>
      <c r="F74" s="392">
        <v>6500</v>
      </c>
      <c r="G74" s="364">
        <v>6909</v>
      </c>
      <c r="H74" s="378">
        <v>6450</v>
      </c>
      <c r="I74" s="469">
        <v>12000</v>
      </c>
      <c r="J74" s="474">
        <v>12000</v>
      </c>
      <c r="K74" s="75">
        <v>998.28</v>
      </c>
      <c r="L74" s="76">
        <v>998.28</v>
      </c>
      <c r="M74" s="77">
        <v>998.28</v>
      </c>
      <c r="N74" s="78">
        <v>998.28</v>
      </c>
      <c r="O74" s="70">
        <v>998.28</v>
      </c>
      <c r="P74" s="79">
        <v>998.28</v>
      </c>
      <c r="Q74" s="80">
        <v>998.28</v>
      </c>
      <c r="R74" s="151">
        <v>998.28</v>
      </c>
      <c r="S74" s="169">
        <v>998.28</v>
      </c>
      <c r="T74" s="158">
        <v>998.28</v>
      </c>
      <c r="U74" s="164">
        <v>998.28</v>
      </c>
      <c r="V74" s="176">
        <v>998.21</v>
      </c>
      <c r="W74" s="73">
        <f t="shared" si="3"/>
        <v>11979.29</v>
      </c>
      <c r="X74" s="74" t="s">
        <v>45</v>
      </c>
    </row>
    <row r="75" spans="1:26" s="10" customFormat="1" ht="15.2" customHeight="1" x14ac:dyDescent="0.2">
      <c r="A75" s="64" t="s">
        <v>46</v>
      </c>
      <c r="B75" s="88" t="s">
        <v>47</v>
      </c>
      <c r="C75" s="410">
        <v>62796</v>
      </c>
      <c r="D75" s="228"/>
      <c r="E75" s="186"/>
      <c r="F75" s="392"/>
      <c r="G75" s="364"/>
      <c r="H75" s="378"/>
      <c r="I75" s="469"/>
      <c r="J75" s="474"/>
      <c r="K75" s="75"/>
      <c r="L75" s="76"/>
      <c r="M75" s="77"/>
      <c r="N75" s="78"/>
      <c r="O75" s="70"/>
      <c r="P75" s="79"/>
      <c r="Q75" s="80"/>
      <c r="R75" s="151"/>
      <c r="S75" s="169"/>
      <c r="T75" s="158"/>
      <c r="U75" s="164"/>
      <c r="V75" s="176"/>
      <c r="W75" s="73">
        <f t="shared" si="3"/>
        <v>0</v>
      </c>
      <c r="X75" s="74" t="s">
        <v>48</v>
      </c>
    </row>
    <row r="76" spans="1:26" s="10" customFormat="1" ht="15.2" customHeight="1" x14ac:dyDescent="0.2">
      <c r="A76" s="64" t="s">
        <v>79</v>
      </c>
      <c r="B76" s="88">
        <v>56210</v>
      </c>
      <c r="C76" s="410"/>
      <c r="D76" s="228"/>
      <c r="E76" s="186"/>
      <c r="F76" s="392"/>
      <c r="G76" s="364"/>
      <c r="H76" s="378"/>
      <c r="I76" s="469"/>
      <c r="J76" s="474"/>
      <c r="K76" s="75"/>
      <c r="L76" s="76"/>
      <c r="M76" s="77"/>
      <c r="N76" s="78"/>
      <c r="O76" s="70"/>
      <c r="P76" s="79"/>
      <c r="Q76" s="80"/>
      <c r="R76" s="151"/>
      <c r="S76" s="169"/>
      <c r="T76" s="158"/>
      <c r="U76" s="164"/>
      <c r="V76" s="176"/>
      <c r="W76" s="73">
        <f t="shared" si="3"/>
        <v>0</v>
      </c>
      <c r="X76" s="74"/>
    </row>
    <row r="77" spans="1:26" s="10" customFormat="1" ht="15.2" customHeight="1" x14ac:dyDescent="0.2">
      <c r="A77" s="64" t="s">
        <v>49</v>
      </c>
      <c r="B77" s="65">
        <v>56211</v>
      </c>
      <c r="C77" s="410"/>
      <c r="D77" s="228"/>
      <c r="E77" s="186"/>
      <c r="F77" s="392"/>
      <c r="G77" s="364"/>
      <c r="H77" s="378"/>
      <c r="I77" s="469"/>
      <c r="J77" s="474"/>
      <c r="K77" s="75"/>
      <c r="L77" s="76"/>
      <c r="M77" s="77"/>
      <c r="N77" s="78"/>
      <c r="O77" s="70"/>
      <c r="P77" s="79"/>
      <c r="Q77" s="80"/>
      <c r="R77" s="151"/>
      <c r="S77" s="169"/>
      <c r="T77" s="158"/>
      <c r="U77" s="164"/>
      <c r="V77" s="176"/>
      <c r="W77" s="73">
        <f t="shared" si="3"/>
        <v>0</v>
      </c>
      <c r="X77" s="74"/>
    </row>
    <row r="78" spans="1:26" s="10" customFormat="1" ht="15.2" customHeight="1" x14ac:dyDescent="0.2">
      <c r="A78" s="64" t="s">
        <v>176</v>
      </c>
      <c r="B78" s="65">
        <v>568000</v>
      </c>
      <c r="C78" s="410"/>
      <c r="D78" s="228"/>
      <c r="E78" s="186"/>
      <c r="F78" s="392"/>
      <c r="G78" s="364"/>
      <c r="H78" s="378"/>
      <c r="I78" s="469"/>
      <c r="J78" s="474"/>
      <c r="K78" s="75">
        <v>98291.57</v>
      </c>
      <c r="L78" s="76"/>
      <c r="M78" s="77"/>
      <c r="N78" s="78"/>
      <c r="O78" s="70"/>
      <c r="P78" s="79"/>
      <c r="Q78" s="80"/>
      <c r="R78" s="151"/>
      <c r="S78" s="169"/>
      <c r="T78" s="158">
        <v>-98291.57</v>
      </c>
      <c r="U78" s="164"/>
      <c r="V78" s="176">
        <v>20590.89</v>
      </c>
      <c r="W78" s="73">
        <f t="shared" si="3"/>
        <v>20590.89</v>
      </c>
      <c r="X78" s="74" t="s">
        <v>177</v>
      </c>
    </row>
    <row r="79" spans="1:26" s="10" customFormat="1" ht="15.2" customHeight="1" x14ac:dyDescent="0.2">
      <c r="A79" s="64" t="s">
        <v>50</v>
      </c>
      <c r="B79" s="88">
        <v>56810</v>
      </c>
      <c r="C79" s="410">
        <v>63</v>
      </c>
      <c r="D79" s="228">
        <v>179.84</v>
      </c>
      <c r="E79" s="186">
        <v>207.9</v>
      </c>
      <c r="F79" s="392">
        <v>300</v>
      </c>
      <c r="G79" s="364">
        <v>393.11</v>
      </c>
      <c r="H79" s="378">
        <v>400</v>
      </c>
      <c r="I79" s="469">
        <v>500</v>
      </c>
      <c r="J79" s="474">
        <v>500</v>
      </c>
      <c r="K79" s="75">
        <v>38.130000000000003</v>
      </c>
      <c r="L79" s="76">
        <v>38.85</v>
      </c>
      <c r="M79" s="77">
        <v>44.25</v>
      </c>
      <c r="N79" s="78">
        <v>44.43</v>
      </c>
      <c r="O79" s="70">
        <v>50.49</v>
      </c>
      <c r="P79" s="79">
        <v>48.97</v>
      </c>
      <c r="Q79" s="80">
        <v>45.29</v>
      </c>
      <c r="R79" s="151">
        <v>50.25</v>
      </c>
      <c r="S79" s="169">
        <v>51.11</v>
      </c>
      <c r="T79" s="158">
        <v>45.25</v>
      </c>
      <c r="U79" s="164">
        <v>45.09</v>
      </c>
      <c r="V79" s="176">
        <v>51.49</v>
      </c>
      <c r="W79" s="73">
        <f t="shared" si="3"/>
        <v>553.6</v>
      </c>
      <c r="X79" s="74" t="s">
        <v>96</v>
      </c>
    </row>
    <row r="80" spans="1:26" s="10" customFormat="1" ht="15.2" customHeight="1" x14ac:dyDescent="0.2">
      <c r="A80" s="64" t="s">
        <v>51</v>
      </c>
      <c r="B80" s="65">
        <v>56820</v>
      </c>
      <c r="C80" s="410">
        <v>395</v>
      </c>
      <c r="D80" s="228"/>
      <c r="E80" s="186"/>
      <c r="F80" s="392">
        <v>400</v>
      </c>
      <c r="G80" s="364"/>
      <c r="H80" s="378"/>
      <c r="I80" s="469"/>
      <c r="J80" s="474"/>
      <c r="K80" s="75"/>
      <c r="L80" s="76"/>
      <c r="M80" s="77"/>
      <c r="N80" s="78"/>
      <c r="O80" s="70"/>
      <c r="P80" s="79"/>
      <c r="Q80" s="80"/>
      <c r="R80" s="151"/>
      <c r="S80" s="169"/>
      <c r="T80" s="158"/>
      <c r="U80" s="164"/>
      <c r="V80" s="176"/>
      <c r="W80" s="73">
        <f t="shared" si="3"/>
        <v>0</v>
      </c>
      <c r="X80" s="74" t="s">
        <v>88</v>
      </c>
    </row>
    <row r="81" spans="1:30" s="10" customFormat="1" ht="15.2" customHeight="1" x14ac:dyDescent="0.2">
      <c r="A81" s="64" t="s">
        <v>89</v>
      </c>
      <c r="B81" s="65">
        <v>56821</v>
      </c>
      <c r="C81" s="410">
        <v>162</v>
      </c>
      <c r="D81" s="228"/>
      <c r="E81" s="186"/>
      <c r="F81" s="392"/>
      <c r="G81" s="364"/>
      <c r="H81" s="378"/>
      <c r="I81" s="469"/>
      <c r="J81" s="474"/>
      <c r="K81" s="75"/>
      <c r="L81" s="76"/>
      <c r="M81" s="77"/>
      <c r="N81" s="78"/>
      <c r="O81" s="70"/>
      <c r="P81" s="79"/>
      <c r="Q81" s="80"/>
      <c r="R81" s="151"/>
      <c r="S81" s="169"/>
      <c r="T81" s="158"/>
      <c r="U81" s="164"/>
      <c r="V81" s="176"/>
      <c r="W81" s="73">
        <f t="shared" si="3"/>
        <v>0</v>
      </c>
      <c r="X81" s="74"/>
    </row>
    <row r="82" spans="1:30" s="10" customFormat="1" ht="15.2" customHeight="1" x14ac:dyDescent="0.2">
      <c r="A82" s="64" t="s">
        <v>52</v>
      </c>
      <c r="B82" s="65">
        <v>56830</v>
      </c>
      <c r="C82" s="410">
        <v>255</v>
      </c>
      <c r="D82" s="228"/>
      <c r="E82" s="186"/>
      <c r="F82" s="392">
        <v>235</v>
      </c>
      <c r="G82" s="364">
        <v>336.97</v>
      </c>
      <c r="H82" s="378">
        <v>330</v>
      </c>
      <c r="I82" s="469">
        <v>330</v>
      </c>
      <c r="J82" s="474">
        <v>330</v>
      </c>
      <c r="K82" s="75">
        <v>478.7</v>
      </c>
      <c r="L82" s="76"/>
      <c r="M82" s="77"/>
      <c r="N82" s="78">
        <v>-118.49</v>
      </c>
      <c r="O82" s="70"/>
      <c r="P82" s="79"/>
      <c r="Q82" s="80"/>
      <c r="R82" s="151"/>
      <c r="S82" s="169"/>
      <c r="T82" s="158"/>
      <c r="U82" s="164"/>
      <c r="V82" s="176">
        <v>6.93</v>
      </c>
      <c r="W82" s="73">
        <f t="shared" si="3"/>
        <v>367.14</v>
      </c>
      <c r="X82" s="74" t="s">
        <v>83</v>
      </c>
    </row>
    <row r="83" spans="1:30" s="10" customFormat="1" ht="15.2" customHeight="1" x14ac:dyDescent="0.2">
      <c r="A83" s="64" t="s">
        <v>53</v>
      </c>
      <c r="B83" s="65">
        <v>56840</v>
      </c>
      <c r="C83" s="410">
        <v>1118</v>
      </c>
      <c r="D83" s="228"/>
      <c r="E83" s="186"/>
      <c r="F83" s="392"/>
      <c r="G83" s="364">
        <v>35.700000000000003</v>
      </c>
      <c r="H83" s="378"/>
      <c r="I83" s="469">
        <v>620</v>
      </c>
      <c r="J83" s="474">
        <v>620</v>
      </c>
      <c r="K83" s="75">
        <v>617.58000000000004</v>
      </c>
      <c r="L83" s="76"/>
      <c r="M83" s="77"/>
      <c r="N83" s="78"/>
      <c r="O83" s="70"/>
      <c r="P83" s="79"/>
      <c r="Q83" s="80"/>
      <c r="R83" s="151"/>
      <c r="S83" s="169"/>
      <c r="T83" s="158"/>
      <c r="U83" s="164"/>
      <c r="V83" s="176">
        <v>36.770000000000003</v>
      </c>
      <c r="W83" s="73">
        <f t="shared" si="3"/>
        <v>654.35</v>
      </c>
      <c r="X83" s="74" t="s">
        <v>85</v>
      </c>
    </row>
    <row r="84" spans="1:30" s="10" customFormat="1" ht="15.2" customHeight="1" x14ac:dyDescent="0.2">
      <c r="A84" s="64" t="s">
        <v>54</v>
      </c>
      <c r="B84" s="65">
        <v>56850</v>
      </c>
      <c r="C84" s="410">
        <v>363</v>
      </c>
      <c r="D84" s="228"/>
      <c r="E84" s="186"/>
      <c r="F84" s="392"/>
      <c r="G84" s="364"/>
      <c r="H84" s="378"/>
      <c r="I84" s="469"/>
      <c r="J84" s="510"/>
      <c r="K84" s="75"/>
      <c r="L84" s="76"/>
      <c r="M84" s="77"/>
      <c r="N84" s="78"/>
      <c r="O84" s="70"/>
      <c r="P84" s="79"/>
      <c r="Q84" s="80"/>
      <c r="R84" s="151"/>
      <c r="S84" s="169"/>
      <c r="T84" s="158"/>
      <c r="U84" s="164"/>
      <c r="V84" s="176"/>
      <c r="W84" s="73">
        <f t="shared" si="3"/>
        <v>0</v>
      </c>
      <c r="X84" s="90" t="s">
        <v>86</v>
      </c>
      <c r="Y84" s="16"/>
      <c r="Z84" s="16"/>
      <c r="AA84" s="16"/>
      <c r="AB84" s="16"/>
      <c r="AC84" s="16"/>
      <c r="AD84" s="16"/>
    </row>
    <row r="85" spans="1:30" s="10" customFormat="1" ht="15.2" customHeight="1" x14ac:dyDescent="0.2">
      <c r="A85" s="254" t="s">
        <v>138</v>
      </c>
      <c r="B85" s="255">
        <v>59110</v>
      </c>
      <c r="C85" s="415"/>
      <c r="D85" s="256"/>
      <c r="E85" s="257">
        <v>2880</v>
      </c>
      <c r="F85" s="398"/>
      <c r="G85" s="370">
        <v>779.94</v>
      </c>
      <c r="H85" s="388"/>
      <c r="I85" s="476"/>
      <c r="J85" s="476"/>
      <c r="K85" s="258"/>
      <c r="L85" s="259"/>
      <c r="M85" s="260"/>
      <c r="N85" s="261"/>
      <c r="O85" s="262"/>
      <c r="P85" s="263"/>
      <c r="Q85" s="264"/>
      <c r="R85" s="265"/>
      <c r="S85" s="266"/>
      <c r="T85" s="267"/>
      <c r="U85" s="268"/>
      <c r="V85" s="269">
        <v>829.44</v>
      </c>
      <c r="W85" s="73">
        <f t="shared" si="3"/>
        <v>829.44</v>
      </c>
      <c r="X85" s="112" t="s">
        <v>184</v>
      </c>
      <c r="Y85" s="16"/>
      <c r="Z85" s="16"/>
      <c r="AA85" s="16"/>
      <c r="AB85" s="16"/>
      <c r="AC85" s="16"/>
      <c r="AD85" s="16"/>
    </row>
    <row r="86" spans="1:30" s="10" customFormat="1" ht="15.2" customHeight="1" thickBot="1" x14ac:dyDescent="0.25">
      <c r="A86" s="103" t="s">
        <v>112</v>
      </c>
      <c r="B86" s="104">
        <v>5911</v>
      </c>
      <c r="C86" s="416"/>
      <c r="D86" s="230">
        <v>0.43</v>
      </c>
      <c r="E86" s="188"/>
      <c r="F86" s="399"/>
      <c r="G86" s="371"/>
      <c r="H86" s="379"/>
      <c r="I86" s="477"/>
      <c r="J86" s="476"/>
      <c r="K86" s="128"/>
      <c r="L86" s="105"/>
      <c r="M86" s="106"/>
      <c r="N86" s="107"/>
      <c r="O86" s="108"/>
      <c r="P86" s="109"/>
      <c r="Q86" s="110"/>
      <c r="R86" s="155"/>
      <c r="S86" s="172"/>
      <c r="T86" s="161"/>
      <c r="U86" s="166"/>
      <c r="V86" s="422"/>
      <c r="W86" s="111">
        <f t="shared" si="3"/>
        <v>0</v>
      </c>
      <c r="X86" s="112"/>
      <c r="Y86" s="16"/>
      <c r="Z86" s="16"/>
      <c r="AA86" s="16"/>
      <c r="AB86" s="16"/>
      <c r="AC86" s="16"/>
      <c r="AD86" s="16"/>
    </row>
    <row r="87" spans="1:30" s="10" customFormat="1" ht="15.6" customHeight="1" thickTop="1" x14ac:dyDescent="0.2">
      <c r="A87" s="113" t="s">
        <v>55</v>
      </c>
      <c r="B87" s="114"/>
      <c r="C87" s="417">
        <f>SUM(C5:C86)</f>
        <v>259057</v>
      </c>
      <c r="D87" s="182">
        <f>SUM(D5:D86)</f>
        <v>693599.95</v>
      </c>
      <c r="E87" s="234">
        <f>SUM(E5:E86)</f>
        <v>800625.89</v>
      </c>
      <c r="F87" s="396">
        <f t="shared" ref="F87:J87" si="4">SUM(F5:F86)-F45</f>
        <v>751208</v>
      </c>
      <c r="G87" s="396">
        <f t="shared" si="4"/>
        <v>956709.07000000007</v>
      </c>
      <c r="H87" s="493">
        <f t="shared" si="4"/>
        <v>593024</v>
      </c>
      <c r="I87" s="500">
        <f t="shared" si="4"/>
        <v>362442</v>
      </c>
      <c r="J87" s="501">
        <f t="shared" si="4"/>
        <v>675042</v>
      </c>
      <c r="K87" s="197">
        <f t="shared" ref="K87:W87" si="5">SUM(K5:K86)</f>
        <v>144790.29</v>
      </c>
      <c r="L87" s="189">
        <f t="shared" si="5"/>
        <v>42779.78</v>
      </c>
      <c r="M87" s="189">
        <f t="shared" si="5"/>
        <v>69419.590000000011</v>
      </c>
      <c r="N87" s="189">
        <f t="shared" si="5"/>
        <v>98439.189999999988</v>
      </c>
      <c r="O87" s="189">
        <f t="shared" si="5"/>
        <v>72818.85000000002</v>
      </c>
      <c r="P87" s="189">
        <f t="shared" si="5"/>
        <v>81278.649999999994</v>
      </c>
      <c r="Q87" s="189">
        <f t="shared" si="5"/>
        <v>62894.640000000014</v>
      </c>
      <c r="R87" s="189">
        <f t="shared" si="5"/>
        <v>49480.160000000003</v>
      </c>
      <c r="S87" s="189">
        <f t="shared" si="5"/>
        <v>71000.299999999988</v>
      </c>
      <c r="T87" s="189">
        <f t="shared" si="5"/>
        <v>-30387.630000000005</v>
      </c>
      <c r="U87" s="189">
        <f t="shared" si="5"/>
        <v>63281.79</v>
      </c>
      <c r="V87" s="189">
        <f t="shared" si="5"/>
        <v>81817.370000000083</v>
      </c>
      <c r="W87" s="115">
        <f t="shared" si="5"/>
        <v>806420.74999999988</v>
      </c>
      <c r="X87" s="116"/>
      <c r="Y87" s="16"/>
      <c r="Z87" s="16"/>
      <c r="AA87" s="16"/>
      <c r="AB87" s="16"/>
      <c r="AC87" s="16"/>
      <c r="AD87" s="16"/>
    </row>
    <row r="88" spans="1:30" s="10" customFormat="1" ht="15.6" customHeight="1" thickBot="1" x14ac:dyDescent="0.25">
      <c r="A88" s="117"/>
      <c r="B88" s="118"/>
      <c r="C88" s="119"/>
      <c r="D88" s="179"/>
      <c r="E88" s="143"/>
      <c r="F88" s="327"/>
      <c r="G88" s="327"/>
      <c r="H88" s="327"/>
      <c r="I88" s="327"/>
      <c r="J88" s="327"/>
      <c r="K88" s="198"/>
      <c r="L88" s="120"/>
      <c r="M88" s="121"/>
      <c r="N88" s="121"/>
      <c r="O88" s="121"/>
      <c r="P88" s="121"/>
      <c r="Q88" s="121"/>
      <c r="R88" s="121"/>
      <c r="S88" s="121"/>
      <c r="T88" s="121"/>
      <c r="U88" s="121"/>
      <c r="V88" s="122"/>
      <c r="W88" s="123"/>
      <c r="X88" s="124"/>
    </row>
    <row r="89" spans="1:30" s="10" customFormat="1" ht="12" customHeight="1" thickTop="1" x14ac:dyDescent="0.2">
      <c r="A89" s="14"/>
      <c r="B89" s="9"/>
      <c r="C89" s="24"/>
      <c r="D89" s="11"/>
      <c r="E89" s="144"/>
      <c r="F89" s="190"/>
      <c r="G89" s="373"/>
      <c r="H89" s="190"/>
      <c r="I89" s="190"/>
      <c r="J89" s="190"/>
      <c r="K89" s="31"/>
      <c r="L89" s="31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11"/>
    </row>
    <row r="90" spans="1:30" s="10" customFormat="1" ht="21" customHeight="1" thickBot="1" x14ac:dyDescent="0.25">
      <c r="A90" s="14"/>
      <c r="B90" s="12"/>
      <c r="C90" s="23" t="s">
        <v>78</v>
      </c>
      <c r="D90" s="11"/>
      <c r="E90" s="144"/>
      <c r="F90" s="190"/>
      <c r="G90" s="190"/>
      <c r="H90" s="190"/>
      <c r="I90" s="190"/>
      <c r="J90" s="190"/>
      <c r="K90" s="513" t="s">
        <v>173</v>
      </c>
      <c r="L90" s="513"/>
      <c r="M90" s="513"/>
      <c r="N90" s="513"/>
      <c r="O90" s="513"/>
      <c r="P90" s="513"/>
      <c r="Q90" s="513"/>
      <c r="R90" s="513"/>
      <c r="S90" s="513"/>
      <c r="T90" s="513"/>
      <c r="U90" s="513"/>
      <c r="V90" s="513"/>
      <c r="W90" s="32"/>
      <c r="X90" s="11"/>
    </row>
    <row r="91" spans="1:30" s="10" customFormat="1" ht="24" customHeight="1" thickBot="1" x14ac:dyDescent="0.25">
      <c r="A91" s="297" t="s">
        <v>56</v>
      </c>
      <c r="B91" s="324" t="s">
        <v>1</v>
      </c>
      <c r="C91" s="418" t="s">
        <v>170</v>
      </c>
      <c r="D91" s="406" t="s">
        <v>126</v>
      </c>
      <c r="E91" s="407" t="s">
        <v>132</v>
      </c>
      <c r="F91" s="405" t="s">
        <v>152</v>
      </c>
      <c r="G91" s="403" t="s">
        <v>167</v>
      </c>
      <c r="H91" s="375" t="s">
        <v>168</v>
      </c>
      <c r="I91" s="479" t="s">
        <v>180</v>
      </c>
      <c r="J91" s="490" t="s">
        <v>180</v>
      </c>
      <c r="K91" s="298" t="s">
        <v>99</v>
      </c>
      <c r="L91" s="299" t="s">
        <v>100</v>
      </c>
      <c r="M91" s="300" t="s">
        <v>110</v>
      </c>
      <c r="N91" s="301" t="s">
        <v>101</v>
      </c>
      <c r="O91" s="302" t="s">
        <v>102</v>
      </c>
      <c r="P91" s="303" t="s">
        <v>103</v>
      </c>
      <c r="Q91" s="304" t="s">
        <v>104</v>
      </c>
      <c r="R91" s="305" t="s">
        <v>105</v>
      </c>
      <c r="S91" s="306" t="s">
        <v>106</v>
      </c>
      <c r="T91" s="307" t="s">
        <v>113</v>
      </c>
      <c r="U91" s="308" t="s">
        <v>108</v>
      </c>
      <c r="V91" s="309" t="s">
        <v>109</v>
      </c>
      <c r="W91" s="310" t="s">
        <v>114</v>
      </c>
      <c r="X91" s="311" t="s">
        <v>77</v>
      </c>
    </row>
    <row r="92" spans="1:30" s="10" customFormat="1" ht="15.2" customHeight="1" thickTop="1" thickBot="1" x14ac:dyDescent="0.25">
      <c r="A92" s="296" t="s">
        <v>144</v>
      </c>
      <c r="B92" s="125">
        <v>60107</v>
      </c>
      <c r="C92" s="419"/>
      <c r="D92" s="281"/>
      <c r="E92" s="282"/>
      <c r="F92" s="401"/>
      <c r="G92" s="374"/>
      <c r="H92" s="376"/>
      <c r="I92" s="480"/>
      <c r="J92" s="491"/>
      <c r="K92" s="328"/>
      <c r="L92" s="283"/>
      <c r="M92" s="284"/>
      <c r="N92" s="285"/>
      <c r="O92" s="286"/>
      <c r="P92" s="287"/>
      <c r="Q92" s="288"/>
      <c r="R92" s="289"/>
      <c r="S92" s="290"/>
      <c r="T92" s="249"/>
      <c r="U92" s="250"/>
      <c r="V92" s="294"/>
      <c r="W92" s="325">
        <f t="shared" ref="W92:W123" si="6">SUM(K92:V92)</f>
        <v>0</v>
      </c>
      <c r="X92" s="312"/>
    </row>
    <row r="93" spans="1:30" s="10" customFormat="1" ht="15.2" customHeight="1" thickTop="1" x14ac:dyDescent="0.2">
      <c r="A93" s="295" t="s">
        <v>57</v>
      </c>
      <c r="B93" s="101">
        <v>60108</v>
      </c>
      <c r="C93" s="410"/>
      <c r="D93" s="291"/>
      <c r="E93" s="292"/>
      <c r="F93" s="402"/>
      <c r="G93" s="363"/>
      <c r="H93" s="377"/>
      <c r="I93" s="468"/>
      <c r="J93" s="487"/>
      <c r="K93" s="66"/>
      <c r="L93" s="67"/>
      <c r="M93" s="68"/>
      <c r="N93" s="69"/>
      <c r="O93" s="70"/>
      <c r="P93" s="71"/>
      <c r="Q93" s="72"/>
      <c r="R93" s="152"/>
      <c r="S93" s="168"/>
      <c r="T93" s="157"/>
      <c r="U93" s="163"/>
      <c r="V93" s="177"/>
      <c r="W93" s="293">
        <f t="shared" si="6"/>
        <v>0</v>
      </c>
      <c r="X93" s="313"/>
    </row>
    <row r="94" spans="1:30" s="10" customFormat="1" ht="15.2" customHeight="1" x14ac:dyDescent="0.2">
      <c r="A94" s="295" t="s">
        <v>58</v>
      </c>
      <c r="B94" s="101">
        <v>60109</v>
      </c>
      <c r="C94" s="410"/>
      <c r="D94" s="225"/>
      <c r="E94" s="186"/>
      <c r="F94" s="400"/>
      <c r="G94" s="364"/>
      <c r="H94" s="378"/>
      <c r="I94" s="469"/>
      <c r="J94" s="474"/>
      <c r="K94" s="75"/>
      <c r="L94" s="76"/>
      <c r="M94" s="77"/>
      <c r="N94" s="78"/>
      <c r="O94" s="70"/>
      <c r="P94" s="79"/>
      <c r="Q94" s="80"/>
      <c r="R94" s="151"/>
      <c r="S94" s="169"/>
      <c r="T94" s="158"/>
      <c r="U94" s="164"/>
      <c r="V94" s="176"/>
      <c r="W94" s="126">
        <f t="shared" si="6"/>
        <v>0</v>
      </c>
      <c r="X94" s="314"/>
    </row>
    <row r="95" spans="1:30" s="10" customFormat="1" ht="15.2" customHeight="1" x14ac:dyDescent="0.2">
      <c r="A95" s="295" t="s">
        <v>59</v>
      </c>
      <c r="B95" s="65">
        <v>60110</v>
      </c>
      <c r="C95" s="410">
        <v>321675</v>
      </c>
      <c r="D95" s="225">
        <v>494934.92</v>
      </c>
      <c r="E95" s="186">
        <v>687432.99</v>
      </c>
      <c r="F95" s="400">
        <v>591000</v>
      </c>
      <c r="G95" s="364">
        <v>640783.9</v>
      </c>
      <c r="H95" s="378">
        <v>420000</v>
      </c>
      <c r="I95" s="469">
        <v>280000</v>
      </c>
      <c r="J95" s="474">
        <v>280000</v>
      </c>
      <c r="K95" s="75">
        <v>46873.32</v>
      </c>
      <c r="L95" s="76">
        <v>49462.12</v>
      </c>
      <c r="M95" s="77">
        <v>74945.67</v>
      </c>
      <c r="N95" s="78">
        <v>67984.58</v>
      </c>
      <c r="O95" s="70">
        <v>68543</v>
      </c>
      <c r="P95" s="79">
        <v>49171.41</v>
      </c>
      <c r="Q95" s="80">
        <v>43555.92</v>
      </c>
      <c r="R95" s="151">
        <v>28999.58</v>
      </c>
      <c r="S95" s="169">
        <v>39850.54</v>
      </c>
      <c r="T95" s="158">
        <v>41064.230000000003</v>
      </c>
      <c r="U95" s="164">
        <v>50835.38</v>
      </c>
      <c r="V95" s="176">
        <v>29874.65</v>
      </c>
      <c r="W95" s="126">
        <f t="shared" si="6"/>
        <v>591160.39999999991</v>
      </c>
      <c r="X95" s="314" t="s">
        <v>60</v>
      </c>
    </row>
    <row r="96" spans="1:30" s="10" customFormat="1" ht="15.2" customHeight="1" x14ac:dyDescent="0.2">
      <c r="A96" s="295" t="s">
        <v>61</v>
      </c>
      <c r="B96" s="101">
        <v>60113</v>
      </c>
      <c r="C96" s="410"/>
      <c r="D96" s="225"/>
      <c r="E96" s="186"/>
      <c r="F96" s="400"/>
      <c r="G96" s="364"/>
      <c r="H96" s="378"/>
      <c r="I96" s="469"/>
      <c r="J96" s="474"/>
      <c r="K96" s="75"/>
      <c r="L96" s="76"/>
      <c r="M96" s="77"/>
      <c r="N96" s="78"/>
      <c r="O96" s="70"/>
      <c r="P96" s="79"/>
      <c r="Q96" s="80"/>
      <c r="R96" s="151"/>
      <c r="S96" s="169"/>
      <c r="T96" s="158"/>
      <c r="U96" s="164"/>
      <c r="V96" s="176"/>
      <c r="W96" s="126">
        <f t="shared" si="6"/>
        <v>0</v>
      </c>
      <c r="X96" s="314"/>
    </row>
    <row r="97" spans="1:24" s="10" customFormat="1" ht="15.2" customHeight="1" x14ac:dyDescent="0.2">
      <c r="A97" s="295" t="s">
        <v>90</v>
      </c>
      <c r="B97" s="65">
        <v>60114</v>
      </c>
      <c r="C97" s="410">
        <v>118</v>
      </c>
      <c r="D97" s="225">
        <v>11.73</v>
      </c>
      <c r="E97" s="186"/>
      <c r="F97" s="400">
        <v>100</v>
      </c>
      <c r="G97" s="364">
        <v>400</v>
      </c>
      <c r="H97" s="378"/>
      <c r="I97" s="469"/>
      <c r="J97" s="474"/>
      <c r="K97" s="75"/>
      <c r="L97" s="76"/>
      <c r="M97" s="77"/>
      <c r="N97" s="78"/>
      <c r="O97" s="70"/>
      <c r="P97" s="79"/>
      <c r="Q97" s="80"/>
      <c r="R97" s="151"/>
      <c r="S97" s="169"/>
      <c r="T97" s="158"/>
      <c r="U97" s="164"/>
      <c r="V97" s="176"/>
      <c r="W97" s="126">
        <f t="shared" si="6"/>
        <v>0</v>
      </c>
      <c r="X97" s="314" t="s">
        <v>155</v>
      </c>
    </row>
    <row r="98" spans="1:24" s="10" customFormat="1" ht="15.2" customHeight="1" x14ac:dyDescent="0.2">
      <c r="A98" s="295" t="s">
        <v>62</v>
      </c>
      <c r="B98" s="101">
        <v>60199</v>
      </c>
      <c r="C98" s="410">
        <v>13669</v>
      </c>
      <c r="D98" s="225"/>
      <c r="E98" s="186"/>
      <c r="F98" s="400"/>
      <c r="G98" s="364"/>
      <c r="H98" s="378"/>
      <c r="I98" s="469"/>
      <c r="J98" s="474"/>
      <c r="K98" s="75"/>
      <c r="L98" s="76"/>
      <c r="M98" s="77"/>
      <c r="N98" s="78"/>
      <c r="O98" s="70"/>
      <c r="P98" s="79"/>
      <c r="Q98" s="80"/>
      <c r="R98" s="151"/>
      <c r="S98" s="169"/>
      <c r="T98" s="158"/>
      <c r="U98" s="164"/>
      <c r="V98" s="176"/>
      <c r="W98" s="126">
        <f t="shared" si="6"/>
        <v>0</v>
      </c>
      <c r="X98" s="314" t="s">
        <v>63</v>
      </c>
    </row>
    <row r="99" spans="1:24" s="10" customFormat="1" ht="15.2" customHeight="1" x14ac:dyDescent="0.2">
      <c r="A99" s="295" t="s">
        <v>64</v>
      </c>
      <c r="B99" s="101">
        <v>60209</v>
      </c>
      <c r="C99" s="410"/>
      <c r="D99" s="225"/>
      <c r="E99" s="186"/>
      <c r="F99" s="400"/>
      <c r="G99" s="364"/>
      <c r="H99" s="378"/>
      <c r="I99" s="469"/>
      <c r="J99" s="474"/>
      <c r="K99" s="75"/>
      <c r="L99" s="76"/>
      <c r="M99" s="77"/>
      <c r="N99" s="78"/>
      <c r="O99" s="70"/>
      <c r="P99" s="79"/>
      <c r="Q99" s="80"/>
      <c r="R99" s="151"/>
      <c r="S99" s="169"/>
      <c r="T99" s="158"/>
      <c r="U99" s="164"/>
      <c r="V99" s="176"/>
      <c r="W99" s="126">
        <f t="shared" si="6"/>
        <v>0</v>
      </c>
      <c r="X99" s="314"/>
    </row>
    <row r="100" spans="1:24" s="10" customFormat="1" ht="15.2" customHeight="1" x14ac:dyDescent="0.2">
      <c r="A100" s="295" t="s">
        <v>145</v>
      </c>
      <c r="B100" s="101">
        <v>60210</v>
      </c>
      <c r="C100" s="410"/>
      <c r="D100" s="225"/>
      <c r="E100" s="186"/>
      <c r="F100" s="400"/>
      <c r="G100" s="364">
        <v>4403.75</v>
      </c>
      <c r="H100" s="378"/>
      <c r="I100" s="469"/>
      <c r="J100" s="474"/>
      <c r="K100" s="75"/>
      <c r="L100" s="76"/>
      <c r="M100" s="77"/>
      <c r="N100" s="78"/>
      <c r="O100" s="70">
        <v>4200</v>
      </c>
      <c r="P100" s="79"/>
      <c r="Q100" s="80"/>
      <c r="R100" s="151"/>
      <c r="S100" s="169"/>
      <c r="T100" s="158"/>
      <c r="U100" s="164"/>
      <c r="V100" s="176"/>
      <c r="W100" s="126">
        <f t="shared" si="6"/>
        <v>4200</v>
      </c>
      <c r="X100" s="314"/>
    </row>
    <row r="101" spans="1:24" s="10" customFormat="1" ht="15.2" customHeight="1" x14ac:dyDescent="0.2">
      <c r="A101" s="295" t="s">
        <v>65</v>
      </c>
      <c r="B101" s="127" t="s">
        <v>66</v>
      </c>
      <c r="C101" s="410">
        <v>101</v>
      </c>
      <c r="D101" s="225"/>
      <c r="E101" s="186"/>
      <c r="F101" s="400"/>
      <c r="G101" s="364"/>
      <c r="H101" s="378"/>
      <c r="I101" s="469"/>
      <c r="J101" s="474"/>
      <c r="K101" s="75"/>
      <c r="L101" s="76"/>
      <c r="M101" s="77"/>
      <c r="N101" s="78"/>
      <c r="O101" s="70"/>
      <c r="P101" s="79"/>
      <c r="Q101" s="80"/>
      <c r="R101" s="151"/>
      <c r="S101" s="169"/>
      <c r="T101" s="158"/>
      <c r="U101" s="164"/>
      <c r="V101" s="176"/>
      <c r="W101" s="126">
        <f t="shared" si="6"/>
        <v>0</v>
      </c>
      <c r="X101" s="314" t="s">
        <v>131</v>
      </c>
    </row>
    <row r="102" spans="1:24" s="10" customFormat="1" ht="15.2" customHeight="1" x14ac:dyDescent="0.2">
      <c r="A102" s="295" t="s">
        <v>119</v>
      </c>
      <c r="B102" s="88">
        <v>60212</v>
      </c>
      <c r="C102" s="410"/>
      <c r="D102" s="225">
        <v>36141.300000000003</v>
      </c>
      <c r="E102" s="186">
        <v>28024.080000000002</v>
      </c>
      <c r="F102" s="400">
        <v>27460</v>
      </c>
      <c r="G102" s="364">
        <v>27600</v>
      </c>
      <c r="H102" s="378">
        <v>25000</v>
      </c>
      <c r="I102" s="469"/>
      <c r="J102" s="474">
        <v>315000</v>
      </c>
      <c r="K102" s="75"/>
      <c r="L102" s="76"/>
      <c r="M102" s="77"/>
      <c r="N102" s="78"/>
      <c r="O102" s="70"/>
      <c r="P102" s="79"/>
      <c r="Q102" s="80"/>
      <c r="R102" s="151"/>
      <c r="S102" s="169"/>
      <c r="T102" s="158"/>
      <c r="U102" s="164"/>
      <c r="V102" s="176"/>
      <c r="W102" s="126">
        <f t="shared" si="6"/>
        <v>0</v>
      </c>
      <c r="X102" s="314" t="s">
        <v>196</v>
      </c>
    </row>
    <row r="103" spans="1:24" s="10" customFormat="1" ht="15.2" customHeight="1" x14ac:dyDescent="0.2">
      <c r="A103" s="315" t="s">
        <v>80</v>
      </c>
      <c r="B103" s="88">
        <v>60213</v>
      </c>
      <c r="C103" s="410"/>
      <c r="D103" s="225"/>
      <c r="E103" s="186"/>
      <c r="F103" s="400"/>
      <c r="G103" s="364"/>
      <c r="H103" s="378"/>
      <c r="I103" s="469"/>
      <c r="J103" s="474"/>
      <c r="K103" s="75"/>
      <c r="L103" s="76"/>
      <c r="M103" s="77"/>
      <c r="N103" s="78"/>
      <c r="O103" s="70"/>
      <c r="P103" s="79"/>
      <c r="Q103" s="80"/>
      <c r="R103" s="151"/>
      <c r="S103" s="169"/>
      <c r="T103" s="158"/>
      <c r="U103" s="164"/>
      <c r="V103" s="176"/>
      <c r="W103" s="126">
        <f t="shared" si="6"/>
        <v>0</v>
      </c>
      <c r="X103" s="314"/>
    </row>
    <row r="104" spans="1:24" s="10" customFormat="1" ht="15.2" customHeight="1" x14ac:dyDescent="0.2">
      <c r="A104" s="295" t="s">
        <v>67</v>
      </c>
      <c r="B104" s="101">
        <v>60214</v>
      </c>
      <c r="C104" s="410"/>
      <c r="D104" s="225"/>
      <c r="E104" s="186"/>
      <c r="F104" s="400"/>
      <c r="G104" s="364"/>
      <c r="H104" s="378"/>
      <c r="I104" s="469"/>
      <c r="J104" s="474"/>
      <c r="K104" s="75"/>
      <c r="L104" s="76"/>
      <c r="M104" s="77"/>
      <c r="N104" s="78"/>
      <c r="O104" s="70"/>
      <c r="P104" s="79"/>
      <c r="Q104" s="80"/>
      <c r="R104" s="151"/>
      <c r="S104" s="169"/>
      <c r="T104" s="158"/>
      <c r="U104" s="164"/>
      <c r="V104" s="176"/>
      <c r="W104" s="126">
        <f t="shared" si="6"/>
        <v>0</v>
      </c>
      <c r="X104" s="314"/>
    </row>
    <row r="105" spans="1:24" s="10" customFormat="1" ht="15.2" customHeight="1" x14ac:dyDescent="0.2">
      <c r="A105" s="315" t="s">
        <v>164</v>
      </c>
      <c r="B105" s="65">
        <v>60218</v>
      </c>
      <c r="C105" s="410"/>
      <c r="D105" s="225"/>
      <c r="E105" s="186"/>
      <c r="F105" s="400">
        <v>120</v>
      </c>
      <c r="G105" s="364">
        <v>60</v>
      </c>
      <c r="H105" s="378">
        <v>60</v>
      </c>
      <c r="I105" s="469">
        <v>60</v>
      </c>
      <c r="J105" s="474">
        <v>60</v>
      </c>
      <c r="K105" s="75">
        <v>30</v>
      </c>
      <c r="L105" s="76">
        <v>10</v>
      </c>
      <c r="M105" s="77"/>
      <c r="N105" s="78">
        <v>20</v>
      </c>
      <c r="O105" s="70"/>
      <c r="P105" s="79"/>
      <c r="Q105" s="80"/>
      <c r="R105" s="151"/>
      <c r="S105" s="169">
        <v>10</v>
      </c>
      <c r="T105" s="158"/>
      <c r="U105" s="164">
        <v>-10</v>
      </c>
      <c r="V105" s="176"/>
      <c r="W105" s="126">
        <f t="shared" si="6"/>
        <v>60</v>
      </c>
      <c r="X105" s="314" t="s">
        <v>142</v>
      </c>
    </row>
    <row r="106" spans="1:24" s="10" customFormat="1" ht="15.2" customHeight="1" x14ac:dyDescent="0.2">
      <c r="A106" s="295" t="s">
        <v>165</v>
      </c>
      <c r="B106" s="101">
        <v>60220</v>
      </c>
      <c r="C106" s="410">
        <v>798</v>
      </c>
      <c r="D106" s="225"/>
      <c r="E106" s="186"/>
      <c r="F106" s="400">
        <v>800</v>
      </c>
      <c r="G106" s="364"/>
      <c r="H106" s="378"/>
      <c r="I106" s="469">
        <v>770</v>
      </c>
      <c r="J106" s="474">
        <v>770</v>
      </c>
      <c r="K106" s="75">
        <v>32</v>
      </c>
      <c r="L106" s="76">
        <v>32</v>
      </c>
      <c r="M106" s="77">
        <v>32</v>
      </c>
      <c r="N106" s="78">
        <v>32</v>
      </c>
      <c r="O106" s="70">
        <v>32</v>
      </c>
      <c r="P106" s="79">
        <v>32</v>
      </c>
      <c r="Q106" s="80">
        <v>32</v>
      </c>
      <c r="R106" s="151">
        <v>64</v>
      </c>
      <c r="S106" s="169">
        <v>64</v>
      </c>
      <c r="T106" s="158">
        <v>64</v>
      </c>
      <c r="U106" s="164">
        <v>64</v>
      </c>
      <c r="V106" s="176">
        <v>64</v>
      </c>
      <c r="W106" s="126">
        <f t="shared" si="6"/>
        <v>544</v>
      </c>
      <c r="X106" s="314" t="s">
        <v>143</v>
      </c>
    </row>
    <row r="107" spans="1:24" s="10" customFormat="1" ht="15.2" customHeight="1" x14ac:dyDescent="0.2">
      <c r="A107" s="295" t="s">
        <v>68</v>
      </c>
      <c r="B107" s="101">
        <v>60299</v>
      </c>
      <c r="C107" s="410"/>
      <c r="D107" s="225"/>
      <c r="E107" s="186"/>
      <c r="F107" s="400"/>
      <c r="G107" s="364">
        <v>672</v>
      </c>
      <c r="H107" s="378">
        <v>384</v>
      </c>
      <c r="I107" s="469"/>
      <c r="J107" s="474"/>
      <c r="K107" s="75"/>
      <c r="L107" s="76"/>
      <c r="M107" s="77"/>
      <c r="N107" s="78"/>
      <c r="O107" s="70"/>
      <c r="P107" s="79"/>
      <c r="Q107" s="80"/>
      <c r="R107" s="151"/>
      <c r="S107" s="169"/>
      <c r="T107" s="158"/>
      <c r="U107" s="164"/>
      <c r="V107" s="176"/>
      <c r="W107" s="126">
        <f t="shared" si="6"/>
        <v>0</v>
      </c>
      <c r="X107" s="314"/>
    </row>
    <row r="108" spans="1:24" s="10" customFormat="1" ht="15.2" customHeight="1" x14ac:dyDescent="0.2">
      <c r="A108" s="295" t="s">
        <v>69</v>
      </c>
      <c r="B108" s="101">
        <v>61110</v>
      </c>
      <c r="C108" s="410"/>
      <c r="D108" s="225"/>
      <c r="E108" s="186"/>
      <c r="F108" s="400"/>
      <c r="G108" s="364"/>
      <c r="H108" s="378"/>
      <c r="I108" s="469"/>
      <c r="J108" s="474"/>
      <c r="K108" s="75"/>
      <c r="L108" s="76"/>
      <c r="M108" s="77"/>
      <c r="N108" s="78"/>
      <c r="O108" s="70"/>
      <c r="P108" s="79"/>
      <c r="Q108" s="80"/>
      <c r="R108" s="151"/>
      <c r="S108" s="169"/>
      <c r="T108" s="158"/>
      <c r="U108" s="164"/>
      <c r="V108" s="176"/>
      <c r="W108" s="126">
        <f t="shared" si="6"/>
        <v>0</v>
      </c>
      <c r="X108" s="314"/>
    </row>
    <row r="109" spans="1:24" s="10" customFormat="1" ht="15.2" customHeight="1" x14ac:dyDescent="0.2">
      <c r="A109" s="295" t="s">
        <v>70</v>
      </c>
      <c r="B109" s="65">
        <v>61111</v>
      </c>
      <c r="C109" s="410"/>
      <c r="D109" s="225"/>
      <c r="E109" s="186"/>
      <c r="F109" s="400"/>
      <c r="G109" s="364"/>
      <c r="H109" s="378"/>
      <c r="I109" s="469"/>
      <c r="J109" s="474"/>
      <c r="K109" s="75"/>
      <c r="L109" s="76"/>
      <c r="M109" s="77"/>
      <c r="N109" s="78"/>
      <c r="O109" s="70"/>
      <c r="P109" s="79"/>
      <c r="Q109" s="80"/>
      <c r="R109" s="151"/>
      <c r="S109" s="169"/>
      <c r="T109" s="158"/>
      <c r="U109" s="164"/>
      <c r="V109" s="176"/>
      <c r="W109" s="126">
        <f t="shared" si="6"/>
        <v>0</v>
      </c>
      <c r="X109" s="316"/>
    </row>
    <row r="110" spans="1:24" s="10" customFormat="1" ht="15.2" customHeight="1" x14ac:dyDescent="0.2">
      <c r="A110" s="295" t="s">
        <v>171</v>
      </c>
      <c r="B110" s="65">
        <v>62110</v>
      </c>
      <c r="C110" s="410"/>
      <c r="D110" s="225"/>
      <c r="E110" s="186"/>
      <c r="F110" s="400"/>
      <c r="G110" s="364">
        <v>801</v>
      </c>
      <c r="H110" s="378"/>
      <c r="I110" s="469"/>
      <c r="J110" s="474"/>
      <c r="K110" s="75"/>
      <c r="L110" s="76"/>
      <c r="M110" s="77"/>
      <c r="N110" s="78"/>
      <c r="O110" s="70"/>
      <c r="P110" s="79"/>
      <c r="Q110" s="80"/>
      <c r="R110" s="151"/>
      <c r="S110" s="169"/>
      <c r="T110" s="158"/>
      <c r="U110" s="164"/>
      <c r="V110" s="176">
        <v>6794.6</v>
      </c>
      <c r="W110" s="126">
        <f t="shared" si="6"/>
        <v>6794.6</v>
      </c>
      <c r="X110" s="316"/>
    </row>
    <row r="111" spans="1:24" s="10" customFormat="1" ht="15.2" customHeight="1" x14ac:dyDescent="0.2">
      <c r="A111" s="295" t="s">
        <v>84</v>
      </c>
      <c r="B111" s="65">
        <v>64110</v>
      </c>
      <c r="C111" s="410"/>
      <c r="D111" s="225"/>
      <c r="E111" s="186"/>
      <c r="F111" s="400"/>
      <c r="G111" s="364"/>
      <c r="H111" s="378"/>
      <c r="I111" s="469"/>
      <c r="J111" s="474"/>
      <c r="K111" s="75"/>
      <c r="L111" s="76"/>
      <c r="M111" s="77">
        <v>721</v>
      </c>
      <c r="N111" s="78"/>
      <c r="O111" s="70"/>
      <c r="P111" s="79"/>
      <c r="Q111" s="80"/>
      <c r="R111" s="151"/>
      <c r="S111" s="169"/>
      <c r="T111" s="158"/>
      <c r="U111" s="164"/>
      <c r="V111" s="176"/>
      <c r="W111" s="126">
        <f t="shared" si="6"/>
        <v>721</v>
      </c>
      <c r="X111" s="316" t="s">
        <v>174</v>
      </c>
    </row>
    <row r="112" spans="1:24" s="10" customFormat="1" ht="15.2" customHeight="1" x14ac:dyDescent="0.2">
      <c r="A112" s="315" t="s">
        <v>124</v>
      </c>
      <c r="B112" s="65">
        <v>64510</v>
      </c>
      <c r="C112" s="410"/>
      <c r="D112" s="225"/>
      <c r="E112" s="186">
        <v>100</v>
      </c>
      <c r="F112" s="400"/>
      <c r="G112" s="364"/>
      <c r="H112" s="378"/>
      <c r="I112" s="469"/>
      <c r="J112" s="474"/>
      <c r="K112" s="75"/>
      <c r="L112" s="76"/>
      <c r="M112" s="77"/>
      <c r="N112" s="78"/>
      <c r="O112" s="70"/>
      <c r="P112" s="79"/>
      <c r="Q112" s="80"/>
      <c r="R112" s="151"/>
      <c r="S112" s="169"/>
      <c r="T112" s="158"/>
      <c r="U112" s="164"/>
      <c r="V112" s="176"/>
      <c r="W112" s="126">
        <f t="shared" si="6"/>
        <v>0</v>
      </c>
      <c r="X112" s="316"/>
    </row>
    <row r="113" spans="1:24" s="10" customFormat="1" ht="15.2" customHeight="1" x14ac:dyDescent="0.2">
      <c r="A113" s="295" t="s">
        <v>72</v>
      </c>
      <c r="B113" s="88" t="s">
        <v>73</v>
      </c>
      <c r="C113" s="410">
        <v>62796</v>
      </c>
      <c r="D113" s="225"/>
      <c r="E113" s="186"/>
      <c r="F113" s="400"/>
      <c r="G113" s="364"/>
      <c r="H113" s="378"/>
      <c r="I113" s="469"/>
      <c r="J113" s="474"/>
      <c r="K113" s="75"/>
      <c r="L113" s="76"/>
      <c r="M113" s="77"/>
      <c r="N113" s="78"/>
      <c r="O113" s="70"/>
      <c r="P113" s="79"/>
      <c r="Q113" s="80"/>
      <c r="R113" s="151"/>
      <c r="S113" s="169"/>
      <c r="T113" s="158"/>
      <c r="U113" s="164"/>
      <c r="V113" s="176"/>
      <c r="W113" s="126">
        <f t="shared" si="6"/>
        <v>0</v>
      </c>
      <c r="X113" s="316"/>
    </row>
    <row r="114" spans="1:24" s="10" customFormat="1" ht="15.2" customHeight="1" x14ac:dyDescent="0.2">
      <c r="A114" s="295" t="s">
        <v>123</v>
      </c>
      <c r="B114" s="88">
        <v>64810</v>
      </c>
      <c r="C114" s="410"/>
      <c r="D114" s="225"/>
      <c r="E114" s="186"/>
      <c r="F114" s="400"/>
      <c r="G114" s="364">
        <v>39514.959999999999</v>
      </c>
      <c r="H114" s="378">
        <v>25000</v>
      </c>
      <c r="I114" s="469"/>
      <c r="J114" s="474"/>
      <c r="K114" s="75">
        <v>3373.22</v>
      </c>
      <c r="L114" s="76">
        <v>3373.22</v>
      </c>
      <c r="M114" s="77"/>
      <c r="N114" s="78">
        <v>6746.44</v>
      </c>
      <c r="O114" s="70">
        <v>3373.22</v>
      </c>
      <c r="P114" s="79">
        <v>2109.12</v>
      </c>
      <c r="Q114" s="80">
        <v>94.85</v>
      </c>
      <c r="R114" s="151"/>
      <c r="S114" s="169">
        <v>-703.04</v>
      </c>
      <c r="T114" s="158"/>
      <c r="U114" s="164"/>
      <c r="V114" s="176"/>
      <c r="W114" s="126">
        <f t="shared" si="6"/>
        <v>18367.029999999995</v>
      </c>
      <c r="X114" s="316"/>
    </row>
    <row r="115" spans="1:24" s="10" customFormat="1" ht="15.2" customHeight="1" x14ac:dyDescent="0.2">
      <c r="A115" s="295" t="s">
        <v>115</v>
      </c>
      <c r="B115" s="88">
        <v>64820</v>
      </c>
      <c r="C115" s="410">
        <v>23122</v>
      </c>
      <c r="D115" s="225">
        <v>122833</v>
      </c>
      <c r="E115" s="186">
        <v>56022.68</v>
      </c>
      <c r="F115" s="400">
        <v>50000</v>
      </c>
      <c r="G115" s="364">
        <v>94555</v>
      </c>
      <c r="H115" s="378">
        <v>44555</v>
      </c>
      <c r="I115" s="469">
        <v>44555</v>
      </c>
      <c r="J115" s="474">
        <v>44555</v>
      </c>
      <c r="K115" s="75"/>
      <c r="L115" s="76"/>
      <c r="M115" s="77"/>
      <c r="N115" s="78"/>
      <c r="O115" s="70"/>
      <c r="P115" s="79"/>
      <c r="Q115" s="80"/>
      <c r="R115" s="151"/>
      <c r="S115" s="169"/>
      <c r="T115" s="158"/>
      <c r="U115" s="164"/>
      <c r="V115" s="176">
        <v>44555</v>
      </c>
      <c r="W115" s="126">
        <f t="shared" si="6"/>
        <v>44555</v>
      </c>
      <c r="X115" s="316" t="s">
        <v>197</v>
      </c>
    </row>
    <row r="116" spans="1:24" s="10" customFormat="1" ht="15.2" customHeight="1" x14ac:dyDescent="0.2">
      <c r="A116" s="295" t="s">
        <v>125</v>
      </c>
      <c r="B116" s="88">
        <v>64830</v>
      </c>
      <c r="C116" s="410">
        <v>4811</v>
      </c>
      <c r="D116" s="225">
        <v>46830.63</v>
      </c>
      <c r="E116" s="186">
        <v>37124.959999999999</v>
      </c>
      <c r="F116" s="400">
        <v>38241</v>
      </c>
      <c r="G116" s="364">
        <v>150454.59</v>
      </c>
      <c r="H116" s="378">
        <v>78237</v>
      </c>
      <c r="I116" s="469">
        <v>38241</v>
      </c>
      <c r="J116" s="474">
        <v>38241</v>
      </c>
      <c r="K116" s="75"/>
      <c r="L116" s="76">
        <v>23278.03</v>
      </c>
      <c r="M116" s="77"/>
      <c r="N116" s="78"/>
      <c r="O116" s="70"/>
      <c r="P116" s="79"/>
      <c r="Q116" s="80"/>
      <c r="R116" s="151">
        <v>28129.56</v>
      </c>
      <c r="S116" s="169"/>
      <c r="T116" s="158"/>
      <c r="U116" s="164"/>
      <c r="V116" s="176">
        <v>6323.92</v>
      </c>
      <c r="W116" s="126">
        <f t="shared" si="6"/>
        <v>57731.509999999995</v>
      </c>
      <c r="X116" s="316" t="s">
        <v>198</v>
      </c>
    </row>
    <row r="117" spans="1:24" s="10" customFormat="1" ht="15.2" customHeight="1" x14ac:dyDescent="0.2">
      <c r="A117" s="502" t="s">
        <v>178</v>
      </c>
      <c r="B117" s="503">
        <v>64850</v>
      </c>
      <c r="C117" s="410"/>
      <c r="D117" s="225"/>
      <c r="E117" s="186"/>
      <c r="F117" s="400"/>
      <c r="G117" s="364"/>
      <c r="H117" s="378"/>
      <c r="I117" s="496"/>
      <c r="J117" s="504"/>
      <c r="K117" s="75"/>
      <c r="L117" s="76"/>
      <c r="M117" s="77"/>
      <c r="N117" s="78"/>
      <c r="O117" s="70">
        <v>61888.57</v>
      </c>
      <c r="P117" s="79"/>
      <c r="Q117" s="80"/>
      <c r="R117" s="151"/>
      <c r="S117" s="169"/>
      <c r="T117" s="158"/>
      <c r="U117" s="164"/>
      <c r="V117" s="176"/>
      <c r="W117" s="126">
        <f t="shared" si="6"/>
        <v>61888.57</v>
      </c>
      <c r="X117" s="316"/>
    </row>
    <row r="118" spans="1:24" s="10" customFormat="1" ht="15.2" customHeight="1" x14ac:dyDescent="0.2">
      <c r="A118" s="295" t="s">
        <v>116</v>
      </c>
      <c r="B118" s="101">
        <v>66210</v>
      </c>
      <c r="C118" s="410"/>
      <c r="D118" s="225">
        <v>2.42</v>
      </c>
      <c r="E118" s="186"/>
      <c r="F118" s="400"/>
      <c r="G118" s="364"/>
      <c r="H118" s="378"/>
      <c r="I118" s="469"/>
      <c r="J118" s="474"/>
      <c r="K118" s="75"/>
      <c r="L118" s="76"/>
      <c r="M118" s="77"/>
      <c r="N118" s="78"/>
      <c r="O118" s="70"/>
      <c r="P118" s="79"/>
      <c r="Q118" s="80"/>
      <c r="R118" s="151"/>
      <c r="S118" s="169"/>
      <c r="T118" s="158"/>
      <c r="U118" s="164"/>
      <c r="V118" s="176"/>
      <c r="W118" s="126">
        <f t="shared" si="6"/>
        <v>0</v>
      </c>
      <c r="X118" s="314"/>
    </row>
    <row r="119" spans="1:24" s="10" customFormat="1" ht="15.2" customHeight="1" x14ac:dyDescent="0.2">
      <c r="A119" s="295" t="s">
        <v>117</v>
      </c>
      <c r="B119" s="101">
        <v>66211</v>
      </c>
      <c r="C119" s="410"/>
      <c r="D119" s="225">
        <v>0.2</v>
      </c>
      <c r="E119" s="186"/>
      <c r="F119" s="400"/>
      <c r="G119" s="364"/>
      <c r="H119" s="378"/>
      <c r="I119" s="469"/>
      <c r="J119" s="474"/>
      <c r="K119" s="75"/>
      <c r="L119" s="76"/>
      <c r="M119" s="77"/>
      <c r="N119" s="78"/>
      <c r="O119" s="70"/>
      <c r="P119" s="79"/>
      <c r="Q119" s="80"/>
      <c r="R119" s="151"/>
      <c r="S119" s="169"/>
      <c r="T119" s="158"/>
      <c r="U119" s="164"/>
      <c r="V119" s="176"/>
      <c r="W119" s="126">
        <f t="shared" si="6"/>
        <v>0</v>
      </c>
      <c r="X119" s="314"/>
    </row>
    <row r="120" spans="1:24" s="10" customFormat="1" ht="15.2" customHeight="1" x14ac:dyDescent="0.2">
      <c r="A120" s="295" t="s">
        <v>74</v>
      </c>
      <c r="B120" s="101">
        <v>66310</v>
      </c>
      <c r="C120" s="410"/>
      <c r="D120" s="225"/>
      <c r="E120" s="186"/>
      <c r="F120" s="400"/>
      <c r="G120" s="364"/>
      <c r="H120" s="378"/>
      <c r="I120" s="469"/>
      <c r="J120" s="474"/>
      <c r="K120" s="75"/>
      <c r="L120" s="76"/>
      <c r="M120" s="77"/>
      <c r="N120" s="78"/>
      <c r="O120" s="70"/>
      <c r="P120" s="79"/>
      <c r="Q120" s="80"/>
      <c r="R120" s="151"/>
      <c r="S120" s="169"/>
      <c r="T120" s="158"/>
      <c r="U120" s="164"/>
      <c r="V120" s="176"/>
      <c r="W120" s="126">
        <f t="shared" si="6"/>
        <v>0</v>
      </c>
      <c r="X120" s="314"/>
    </row>
    <row r="121" spans="1:24" s="10" customFormat="1" ht="15.2" customHeight="1" x14ac:dyDescent="0.2">
      <c r="A121" s="423" t="s">
        <v>175</v>
      </c>
      <c r="B121" s="424">
        <v>668000</v>
      </c>
      <c r="C121" s="415"/>
      <c r="D121" s="425"/>
      <c r="E121" s="257"/>
      <c r="F121" s="426"/>
      <c r="G121" s="370"/>
      <c r="H121" s="388"/>
      <c r="I121" s="481"/>
      <c r="J121" s="476"/>
      <c r="K121" s="258">
        <v>98291.57</v>
      </c>
      <c r="L121" s="427"/>
      <c r="M121" s="428"/>
      <c r="N121" s="429"/>
      <c r="O121" s="430"/>
      <c r="P121" s="431"/>
      <c r="Q121" s="432"/>
      <c r="R121" s="433"/>
      <c r="S121" s="434"/>
      <c r="T121" s="435">
        <v>-98291.57</v>
      </c>
      <c r="U121" s="436"/>
      <c r="V121" s="269">
        <v>20590.89</v>
      </c>
      <c r="W121" s="126">
        <f t="shared" si="6"/>
        <v>20590.89</v>
      </c>
      <c r="X121" s="437" t="s">
        <v>177</v>
      </c>
    </row>
    <row r="122" spans="1:24" s="10" customFormat="1" ht="15.2" customHeight="1" x14ac:dyDescent="0.2">
      <c r="A122" s="315" t="s">
        <v>75</v>
      </c>
      <c r="B122" s="65">
        <v>64810</v>
      </c>
      <c r="C122" s="410"/>
      <c r="D122" s="225"/>
      <c r="E122" s="186"/>
      <c r="F122" s="438">
        <v>44000</v>
      </c>
      <c r="G122" s="364"/>
      <c r="H122" s="511"/>
      <c r="I122" s="469"/>
      <c r="J122" s="474"/>
      <c r="K122" s="75"/>
      <c r="L122" s="76"/>
      <c r="M122" s="77"/>
      <c r="N122" s="78"/>
      <c r="O122" s="70"/>
      <c r="P122" s="79"/>
      <c r="Q122" s="80"/>
      <c r="R122" s="151"/>
      <c r="S122" s="169"/>
      <c r="T122" s="158"/>
      <c r="U122" s="164"/>
      <c r="V122" s="176"/>
      <c r="W122" s="126">
        <f t="shared" si="6"/>
        <v>0</v>
      </c>
      <c r="X122" s="316"/>
    </row>
    <row r="123" spans="1:24" s="10" customFormat="1" ht="15.2" customHeight="1" thickBot="1" x14ac:dyDescent="0.25">
      <c r="A123" s="317" t="s">
        <v>179</v>
      </c>
      <c r="B123" s="104">
        <v>64860</v>
      </c>
      <c r="C123" s="416"/>
      <c r="D123" s="237"/>
      <c r="E123" s="188"/>
      <c r="F123" s="451"/>
      <c r="G123" s="449"/>
      <c r="H123" s="444"/>
      <c r="I123" s="482"/>
      <c r="J123" s="477"/>
      <c r="K123" s="440"/>
      <c r="L123" s="129"/>
      <c r="M123" s="130"/>
      <c r="N123" s="131"/>
      <c r="O123" s="132"/>
      <c r="P123" s="133">
        <v>1393.64</v>
      </c>
      <c r="Q123" s="134"/>
      <c r="R123" s="155"/>
      <c r="S123" s="173"/>
      <c r="T123" s="441"/>
      <c r="U123" s="442"/>
      <c r="V123" s="443"/>
      <c r="W123" s="126">
        <f t="shared" si="6"/>
        <v>1393.64</v>
      </c>
      <c r="X123" s="318" t="s">
        <v>199</v>
      </c>
    </row>
    <row r="124" spans="1:24" s="10" customFormat="1" ht="18.75" customHeight="1" thickTop="1" x14ac:dyDescent="0.2">
      <c r="A124" s="319" t="s">
        <v>76</v>
      </c>
      <c r="B124" s="114"/>
      <c r="C124" s="420">
        <f>SUM(C93:C122)</f>
        <v>427090</v>
      </c>
      <c r="D124" s="238">
        <f>SUM(D93:D122)</f>
        <v>700754.2</v>
      </c>
      <c r="E124" s="235">
        <f>SUM(E93:E122)</f>
        <v>808704.71</v>
      </c>
      <c r="F124" s="439">
        <f t="shared" ref="F124:V124" si="7">SUM(F92:F122)</f>
        <v>751721</v>
      </c>
      <c r="G124" s="446">
        <f t="shared" si="7"/>
        <v>959245.2</v>
      </c>
      <c r="H124" s="445">
        <f t="shared" si="7"/>
        <v>593236</v>
      </c>
      <c r="I124" s="498">
        <f t="shared" si="7"/>
        <v>363626</v>
      </c>
      <c r="J124" s="498">
        <f t="shared" si="7"/>
        <v>678626</v>
      </c>
      <c r="K124" s="453">
        <f t="shared" si="7"/>
        <v>148600.11000000002</v>
      </c>
      <c r="L124" s="454">
        <f t="shared" si="7"/>
        <v>76155.37</v>
      </c>
      <c r="M124" s="452">
        <f t="shared" si="7"/>
        <v>75698.67</v>
      </c>
      <c r="N124" s="455">
        <f t="shared" si="7"/>
        <v>74783.02</v>
      </c>
      <c r="O124" s="456">
        <f t="shared" si="7"/>
        <v>138036.79</v>
      </c>
      <c r="P124" s="457">
        <f t="shared" si="7"/>
        <v>51312.530000000006</v>
      </c>
      <c r="Q124" s="458">
        <f t="shared" si="7"/>
        <v>43682.77</v>
      </c>
      <c r="R124" s="459">
        <f t="shared" si="7"/>
        <v>57193.14</v>
      </c>
      <c r="S124" s="460">
        <f t="shared" si="7"/>
        <v>39221.5</v>
      </c>
      <c r="T124" s="461">
        <f t="shared" si="7"/>
        <v>-57163.340000000004</v>
      </c>
      <c r="U124" s="462">
        <f t="shared" si="7"/>
        <v>50889.38</v>
      </c>
      <c r="V124" s="463">
        <f t="shared" si="7"/>
        <v>108203.06</v>
      </c>
      <c r="W124" s="464">
        <f>SUM(W92:W123)</f>
        <v>808006.6399999999</v>
      </c>
      <c r="X124" s="320"/>
    </row>
    <row r="125" spans="1:24" s="10" customFormat="1" ht="15.6" customHeight="1" x14ac:dyDescent="0.2">
      <c r="A125" s="321" t="s">
        <v>122</v>
      </c>
      <c r="B125" s="135"/>
      <c r="C125" s="178"/>
      <c r="D125" s="138"/>
      <c r="E125" s="236"/>
      <c r="F125" s="450"/>
      <c r="G125" s="372"/>
      <c r="H125" s="380"/>
      <c r="I125" s="484"/>
      <c r="J125" s="492"/>
      <c r="K125" s="136"/>
      <c r="L125" s="137"/>
      <c r="M125" s="138"/>
      <c r="N125" s="138"/>
      <c r="O125" s="138"/>
      <c r="P125" s="138"/>
      <c r="Q125" s="138"/>
      <c r="R125" s="138"/>
      <c r="S125" s="138"/>
      <c r="T125" s="138"/>
      <c r="U125" s="138"/>
      <c r="V125" s="139"/>
      <c r="W125" s="140"/>
      <c r="X125" s="322"/>
    </row>
    <row r="126" spans="1:24" s="10" customFormat="1" ht="16.149999999999999" customHeight="1" thickBot="1" x14ac:dyDescent="0.25">
      <c r="A126" s="323" t="s">
        <v>95</v>
      </c>
      <c r="B126" s="141"/>
      <c r="C126" s="421">
        <f t="shared" ref="C126:V126" si="8">C124-C87</f>
        <v>168033</v>
      </c>
      <c r="D126" s="183">
        <f t="shared" si="8"/>
        <v>7154.25</v>
      </c>
      <c r="E126" s="184">
        <f t="shared" si="8"/>
        <v>8078.8199999999488</v>
      </c>
      <c r="F126" s="404">
        <f t="shared" si="8"/>
        <v>513</v>
      </c>
      <c r="G126" s="447">
        <f t="shared" si="8"/>
        <v>2536.1299999998882</v>
      </c>
      <c r="H126" s="448">
        <f t="shared" si="8"/>
        <v>212</v>
      </c>
      <c r="I126" s="499">
        <f t="shared" si="8"/>
        <v>1184</v>
      </c>
      <c r="J126" s="499">
        <f t="shared" si="8"/>
        <v>3584</v>
      </c>
      <c r="K126" s="483">
        <f t="shared" si="8"/>
        <v>3809.820000000007</v>
      </c>
      <c r="L126" s="355">
        <f t="shared" si="8"/>
        <v>33375.589999999997</v>
      </c>
      <c r="M126" s="355">
        <f t="shared" si="8"/>
        <v>6279.0799999999872</v>
      </c>
      <c r="N126" s="355">
        <f t="shared" si="8"/>
        <v>-23656.169999999984</v>
      </c>
      <c r="O126" s="355">
        <f t="shared" si="8"/>
        <v>65217.939999999988</v>
      </c>
      <c r="P126" s="355">
        <f t="shared" si="8"/>
        <v>-29966.119999999988</v>
      </c>
      <c r="Q126" s="355">
        <f t="shared" si="8"/>
        <v>-19211.870000000017</v>
      </c>
      <c r="R126" s="355">
        <f t="shared" si="8"/>
        <v>7712.9799999999959</v>
      </c>
      <c r="S126" s="355">
        <f t="shared" si="8"/>
        <v>-31778.799999999988</v>
      </c>
      <c r="T126" s="355">
        <f t="shared" si="8"/>
        <v>-26775.71</v>
      </c>
      <c r="U126" s="355">
        <f t="shared" si="8"/>
        <v>-12392.410000000003</v>
      </c>
      <c r="V126" s="356">
        <f t="shared" si="8"/>
        <v>26385.689999999915</v>
      </c>
      <c r="W126" s="201">
        <f>W124-W87+W30</f>
        <v>3117.7900000000141</v>
      </c>
      <c r="X126" s="142"/>
    </row>
    <row r="127" spans="1:24" s="10" customFormat="1" ht="16.149999999999999" customHeight="1" x14ac:dyDescent="0.2">
      <c r="A127" s="9"/>
      <c r="B127" s="9"/>
      <c r="C127" s="24"/>
      <c r="D127" s="13"/>
      <c r="E127" s="145"/>
      <c r="F127" s="191"/>
      <c r="G127" s="191"/>
      <c r="H127" s="191"/>
      <c r="I127" s="191"/>
      <c r="J127" s="191"/>
      <c r="K127" s="33"/>
      <c r="L127" s="33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13"/>
    </row>
    <row r="128" spans="1:24" s="10" customFormat="1" ht="16.149999999999999" customHeight="1" x14ac:dyDescent="0.2">
      <c r="A128" s="276" t="s">
        <v>118</v>
      </c>
      <c r="B128" s="276"/>
      <c r="C128" s="24"/>
      <c r="D128" s="13"/>
      <c r="E128" s="145"/>
      <c r="F128" s="191"/>
      <c r="G128" s="191"/>
      <c r="H128" s="191"/>
      <c r="I128" s="191"/>
      <c r="J128" s="191"/>
      <c r="K128" s="33"/>
      <c r="L128" s="33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</row>
    <row r="129" spans="1:45" s="10" customFormat="1" ht="16.149999999999999" customHeight="1" x14ac:dyDescent="0.2">
      <c r="A129" s="46"/>
      <c r="B129" s="9"/>
      <c r="C129" s="24"/>
      <c r="D129" s="13"/>
      <c r="E129" s="145"/>
      <c r="F129" s="191"/>
      <c r="G129" s="191"/>
      <c r="H129" s="191"/>
      <c r="I129" s="191"/>
      <c r="J129" s="191"/>
      <c r="K129" s="33"/>
      <c r="L129" s="33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</row>
    <row r="130" spans="1:45" s="2" customFormat="1" ht="11.25" x14ac:dyDescent="0.2">
      <c r="A130" s="1"/>
      <c r="B130" s="1"/>
      <c r="C130" s="25"/>
      <c r="D130" s="3"/>
      <c r="E130" s="146"/>
      <c r="F130" s="192"/>
      <c r="G130" s="192"/>
      <c r="H130" s="192"/>
      <c r="I130" s="192"/>
      <c r="J130" s="192"/>
      <c r="K130" s="35"/>
      <c r="L130" s="35"/>
      <c r="M130" s="36"/>
      <c r="N130" s="36"/>
      <c r="O130" s="48"/>
      <c r="P130" s="36"/>
      <c r="Q130" s="36"/>
      <c r="R130" s="36"/>
      <c r="S130" s="36"/>
      <c r="T130" s="36"/>
      <c r="U130" s="36"/>
      <c r="V130" s="36"/>
      <c r="W130" s="36"/>
      <c r="X130" s="20"/>
    </row>
    <row r="131" spans="1:45" s="5" customFormat="1" x14ac:dyDescent="0.2">
      <c r="A131" s="4"/>
      <c r="B131" s="4"/>
      <c r="C131" s="26"/>
      <c r="E131" s="147"/>
      <c r="F131" s="193"/>
      <c r="G131" s="193"/>
      <c r="H131" s="193"/>
      <c r="I131" s="193"/>
      <c r="J131" s="193"/>
      <c r="K131" s="37"/>
      <c r="L131" s="37"/>
      <c r="M131" s="38"/>
      <c r="N131" s="38"/>
      <c r="O131" s="49"/>
      <c r="P131" s="38"/>
      <c r="Q131" s="38"/>
      <c r="R131" s="38"/>
      <c r="S131" s="38"/>
      <c r="T131" s="38"/>
      <c r="U131" s="38"/>
      <c r="V131" s="38"/>
      <c r="W131" s="38"/>
      <c r="X131" s="21"/>
    </row>
    <row r="132" spans="1:45" s="5" customFormat="1" x14ac:dyDescent="0.2">
      <c r="A132" s="4"/>
      <c r="B132" s="4"/>
      <c r="C132" s="26"/>
      <c r="E132" s="147"/>
      <c r="F132" s="193"/>
      <c r="G132" s="193"/>
      <c r="H132" s="193"/>
      <c r="I132" s="193"/>
      <c r="J132" s="193"/>
      <c r="K132" s="37"/>
      <c r="L132" s="37"/>
      <c r="M132" s="38"/>
      <c r="N132" s="38"/>
      <c r="O132" s="49"/>
      <c r="P132" s="38"/>
      <c r="Q132" s="38"/>
      <c r="R132" s="38"/>
      <c r="S132" s="38"/>
      <c r="T132" s="38"/>
      <c r="U132" s="38"/>
      <c r="V132" s="38"/>
      <c r="W132" s="38"/>
      <c r="X132" s="21"/>
    </row>
    <row r="133" spans="1:45" s="5" customFormat="1" x14ac:dyDescent="0.2">
      <c r="A133" s="4"/>
      <c r="B133" s="4"/>
      <c r="C133" s="26"/>
      <c r="D133" s="1"/>
      <c r="E133" s="8"/>
      <c r="F133" s="194"/>
      <c r="G133" s="194"/>
      <c r="H133" s="194"/>
      <c r="I133" s="194"/>
      <c r="J133" s="194"/>
      <c r="K133" s="39"/>
      <c r="L133" s="39"/>
      <c r="M133" s="40"/>
      <c r="N133" s="40"/>
      <c r="O133" s="50"/>
      <c r="P133" s="40"/>
      <c r="Q133" s="40"/>
      <c r="R133" s="40"/>
      <c r="S133" s="40"/>
      <c r="T133" s="40"/>
      <c r="U133" s="40"/>
      <c r="V133" s="40"/>
      <c r="W133" s="40"/>
      <c r="X133" s="21"/>
    </row>
    <row r="134" spans="1:45" s="5" customFormat="1" x14ac:dyDescent="0.2">
      <c r="A134" s="4"/>
      <c r="B134" s="4"/>
      <c r="C134" s="26"/>
      <c r="D134" s="1"/>
      <c r="E134" s="8"/>
      <c r="F134" s="194"/>
      <c r="G134" s="194"/>
      <c r="H134" s="194"/>
      <c r="I134" s="194"/>
      <c r="J134" s="194"/>
      <c r="K134" s="39"/>
      <c r="L134" s="39"/>
      <c r="M134" s="40"/>
      <c r="N134" s="40"/>
      <c r="O134" s="50"/>
      <c r="P134" s="40"/>
      <c r="Q134" s="40"/>
      <c r="R134" s="40"/>
      <c r="S134" s="40"/>
      <c r="T134" s="40"/>
      <c r="U134" s="40"/>
      <c r="V134" s="40"/>
      <c r="W134" s="40"/>
      <c r="X134" s="21"/>
    </row>
    <row r="135" spans="1:45" s="5" customFormat="1" x14ac:dyDescent="0.2">
      <c r="A135" s="4"/>
      <c r="B135" s="4"/>
      <c r="C135" s="26"/>
      <c r="D135" s="1"/>
      <c r="E135" s="8"/>
      <c r="F135" s="194"/>
      <c r="G135" s="194"/>
      <c r="H135" s="194"/>
      <c r="I135" s="194"/>
      <c r="J135" s="194"/>
      <c r="K135" s="39"/>
      <c r="L135" s="39"/>
      <c r="M135" s="40"/>
      <c r="N135" s="40"/>
      <c r="O135" s="50"/>
      <c r="P135" s="40"/>
      <c r="Q135" s="40"/>
      <c r="R135" s="40"/>
      <c r="S135" s="40"/>
      <c r="T135" s="40"/>
      <c r="U135" s="40"/>
      <c r="V135" s="40"/>
      <c r="W135" s="40"/>
      <c r="X135" s="21"/>
    </row>
    <row r="136" spans="1:45" s="5" customFormat="1" x14ac:dyDescent="0.2">
      <c r="A136" s="4"/>
      <c r="B136" s="4"/>
      <c r="C136" s="26"/>
      <c r="D136" s="7"/>
      <c r="E136" s="148"/>
      <c r="F136" s="195"/>
      <c r="G136" s="195"/>
      <c r="H136" s="195"/>
      <c r="I136" s="195"/>
      <c r="J136" s="195"/>
      <c r="K136" s="41"/>
      <c r="L136" s="41"/>
      <c r="M136" s="42"/>
      <c r="N136" s="42"/>
      <c r="O136" s="51"/>
      <c r="P136" s="42"/>
      <c r="Q136" s="42"/>
      <c r="R136" s="42"/>
      <c r="S136" s="42"/>
      <c r="T136" s="42"/>
      <c r="U136" s="42"/>
      <c r="V136" s="42"/>
      <c r="W136" s="42"/>
      <c r="X136" s="21"/>
    </row>
    <row r="137" spans="1:45" x14ac:dyDescent="0.2">
      <c r="A137" s="1"/>
      <c r="B137" s="1"/>
      <c r="C137" s="25"/>
      <c r="D137" s="8"/>
      <c r="E137" s="8"/>
      <c r="F137" s="194"/>
      <c r="G137" s="194"/>
      <c r="H137" s="194"/>
      <c r="I137" s="194"/>
      <c r="J137" s="194"/>
      <c r="K137" s="39"/>
      <c r="L137" s="39"/>
      <c r="M137" s="39"/>
      <c r="N137" s="39"/>
      <c r="O137" s="52"/>
      <c r="P137" s="39"/>
      <c r="Q137" s="39"/>
      <c r="R137" s="39"/>
      <c r="S137" s="39"/>
      <c r="T137" s="39"/>
      <c r="U137" s="39"/>
      <c r="V137" s="39"/>
      <c r="W137" s="39"/>
    </row>
    <row r="138" spans="1:45" x14ac:dyDescent="0.2">
      <c r="A138" s="1"/>
      <c r="B138" s="1"/>
      <c r="C138" s="25"/>
      <c r="D138" s="8"/>
      <c r="E138" s="8"/>
      <c r="F138" s="194"/>
      <c r="G138" s="194"/>
      <c r="H138" s="194"/>
      <c r="I138" s="194"/>
      <c r="J138" s="194"/>
      <c r="K138" s="39"/>
      <c r="L138" s="39"/>
      <c r="M138" s="39"/>
      <c r="N138" s="39"/>
      <c r="O138" s="52"/>
      <c r="P138" s="39"/>
      <c r="Q138" s="39"/>
      <c r="R138" s="39"/>
      <c r="S138" s="39"/>
      <c r="T138" s="39"/>
      <c r="U138" s="39"/>
      <c r="V138" s="39"/>
      <c r="W138" s="39"/>
    </row>
    <row r="139" spans="1:45" x14ac:dyDescent="0.2">
      <c r="A139" s="1"/>
      <c r="B139" s="1"/>
      <c r="C139" s="25"/>
      <c r="D139" s="8"/>
      <c r="E139" s="8"/>
      <c r="F139" s="194"/>
      <c r="G139" s="194"/>
      <c r="H139" s="194"/>
      <c r="I139" s="194"/>
      <c r="J139" s="194"/>
      <c r="K139" s="39"/>
      <c r="L139" s="39"/>
      <c r="M139" s="39"/>
      <c r="N139" s="39"/>
      <c r="O139" s="52"/>
      <c r="P139" s="39"/>
      <c r="Q139" s="39"/>
      <c r="R139" s="39"/>
      <c r="S139" s="39"/>
      <c r="T139" s="39"/>
      <c r="U139" s="39"/>
      <c r="V139" s="39"/>
      <c r="W139" s="39"/>
    </row>
    <row r="140" spans="1:45" s="6" customFormat="1" x14ac:dyDescent="0.2">
      <c r="A140" s="1"/>
      <c r="B140" s="1"/>
      <c r="C140" s="25"/>
      <c r="D140" s="8"/>
      <c r="E140" s="8"/>
      <c r="F140" s="194"/>
      <c r="G140" s="194"/>
      <c r="H140" s="194"/>
      <c r="I140" s="194"/>
      <c r="J140" s="194"/>
      <c r="K140" s="39"/>
      <c r="L140" s="39"/>
      <c r="M140" s="39"/>
      <c r="N140" s="39"/>
      <c r="O140" s="52"/>
      <c r="P140" s="39"/>
      <c r="Q140" s="39"/>
      <c r="R140" s="39"/>
      <c r="S140" s="39"/>
      <c r="T140" s="39"/>
      <c r="U140" s="39"/>
      <c r="V140" s="39"/>
      <c r="W140" s="39"/>
      <c r="X140" s="22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</row>
    <row r="141" spans="1:45" s="6" customFormat="1" x14ac:dyDescent="0.2">
      <c r="A141" s="1"/>
      <c r="B141" s="1"/>
      <c r="C141" s="25"/>
      <c r="D141" s="7"/>
      <c r="E141" s="148"/>
      <c r="F141" s="195"/>
      <c r="G141" s="195"/>
      <c r="H141" s="195"/>
      <c r="I141" s="195"/>
      <c r="J141" s="195"/>
      <c r="K141" s="41"/>
      <c r="L141" s="41"/>
      <c r="M141" s="42"/>
      <c r="N141" s="42"/>
      <c r="O141" s="51"/>
      <c r="P141" s="42"/>
      <c r="Q141" s="42"/>
      <c r="R141" s="42"/>
      <c r="S141" s="42"/>
      <c r="T141" s="42"/>
      <c r="U141" s="42"/>
      <c r="V141" s="42"/>
      <c r="W141" s="42"/>
      <c r="X141" s="22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</row>
    <row r="142" spans="1:45" s="6" customFormat="1" x14ac:dyDescent="0.2">
      <c r="A142" s="1"/>
      <c r="B142" s="1"/>
      <c r="C142" s="25"/>
      <c r="D142" s="1"/>
      <c r="E142" s="8"/>
      <c r="F142" s="194"/>
      <c r="G142" s="194"/>
      <c r="H142" s="194"/>
      <c r="I142" s="194"/>
      <c r="J142" s="194"/>
      <c r="K142" s="39"/>
      <c r="L142" s="39"/>
      <c r="M142" s="40"/>
      <c r="N142" s="40"/>
      <c r="O142" s="50"/>
      <c r="P142" s="40"/>
      <c r="Q142" s="40"/>
      <c r="R142" s="40"/>
      <c r="S142" s="40"/>
      <c r="T142" s="40"/>
      <c r="U142" s="40"/>
      <c r="V142" s="40"/>
      <c r="W142" s="40"/>
      <c r="X142" s="2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</row>
    <row r="143" spans="1:45" s="6" customFormat="1" x14ac:dyDescent="0.2">
      <c r="A143" s="1"/>
      <c r="B143" s="1"/>
      <c r="C143" s="25"/>
      <c r="D143" s="2"/>
      <c r="E143" s="149"/>
      <c r="F143" s="196"/>
      <c r="G143" s="196"/>
      <c r="H143" s="196"/>
      <c r="I143" s="196"/>
      <c r="J143" s="196"/>
      <c r="K143" s="35"/>
      <c r="L143" s="35"/>
      <c r="M143" s="36"/>
      <c r="N143" s="36"/>
      <c r="O143" s="48"/>
      <c r="P143" s="36"/>
      <c r="Q143" s="36"/>
      <c r="R143" s="36"/>
      <c r="S143" s="36"/>
      <c r="T143" s="36"/>
      <c r="U143" s="36"/>
      <c r="V143" s="36"/>
      <c r="W143" s="36"/>
      <c r="X143" s="22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</row>
    <row r="144" spans="1:45" s="6" customFormat="1" x14ac:dyDescent="0.2">
      <c r="A144" s="1"/>
      <c r="B144" s="1"/>
      <c r="C144" s="25"/>
      <c r="D144" s="2"/>
      <c r="E144" s="149"/>
      <c r="F144" s="196"/>
      <c r="G144" s="196"/>
      <c r="H144" s="196"/>
      <c r="I144" s="196"/>
      <c r="J144" s="196"/>
      <c r="K144" s="35"/>
      <c r="L144" s="35"/>
      <c r="M144" s="36"/>
      <c r="N144" s="36"/>
      <c r="O144" s="48"/>
      <c r="P144" s="36"/>
      <c r="Q144" s="36"/>
      <c r="R144" s="36"/>
      <c r="S144" s="36"/>
      <c r="T144" s="36"/>
      <c r="U144" s="36"/>
      <c r="V144" s="36"/>
      <c r="W144" s="36"/>
      <c r="X144" s="22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</row>
    <row r="145" spans="1:45" s="6" customFormat="1" x14ac:dyDescent="0.2">
      <c r="A145" s="1"/>
      <c r="B145" s="1"/>
      <c r="C145" s="25"/>
      <c r="D145" s="2"/>
      <c r="E145" s="149"/>
      <c r="F145" s="196"/>
      <c r="G145" s="196"/>
      <c r="H145" s="196"/>
      <c r="I145" s="196"/>
      <c r="J145" s="196"/>
      <c r="K145" s="35"/>
      <c r="L145" s="35"/>
      <c r="M145" s="36"/>
      <c r="N145" s="36"/>
      <c r="O145" s="48"/>
      <c r="P145" s="36"/>
      <c r="Q145" s="36"/>
      <c r="R145" s="36"/>
      <c r="S145" s="36"/>
      <c r="T145" s="36"/>
      <c r="U145" s="36"/>
      <c r="V145" s="36"/>
      <c r="W145" s="36"/>
      <c r="X145" s="22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</row>
    <row r="146" spans="1:45" s="6" customFormat="1" x14ac:dyDescent="0.2">
      <c r="A146" s="1"/>
      <c r="B146" s="1"/>
      <c r="C146" s="25"/>
      <c r="D146" s="2"/>
      <c r="E146" s="149"/>
      <c r="F146" s="196"/>
      <c r="G146" s="196"/>
      <c r="H146" s="196"/>
      <c r="I146" s="196"/>
      <c r="J146" s="196"/>
      <c r="K146" s="35"/>
      <c r="L146" s="35"/>
      <c r="M146" s="36"/>
      <c r="N146" s="36"/>
      <c r="O146" s="48"/>
      <c r="P146" s="36"/>
      <c r="Q146" s="36"/>
      <c r="R146" s="36"/>
      <c r="S146" s="36"/>
      <c r="T146" s="36"/>
      <c r="U146" s="36"/>
      <c r="V146" s="36"/>
      <c r="W146" s="36"/>
      <c r="X146" s="22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</row>
    <row r="147" spans="1:45" s="6" customFormat="1" x14ac:dyDescent="0.2">
      <c r="A147" s="1"/>
      <c r="B147" s="1"/>
      <c r="C147" s="25"/>
      <c r="D147" s="2"/>
      <c r="E147" s="149"/>
      <c r="F147" s="196"/>
      <c r="G147" s="196"/>
      <c r="H147" s="196"/>
      <c r="I147" s="196"/>
      <c r="J147" s="196"/>
      <c r="K147" s="35"/>
      <c r="L147" s="35"/>
      <c r="M147" s="36"/>
      <c r="N147" s="36"/>
      <c r="O147" s="48"/>
      <c r="P147" s="36"/>
      <c r="Q147" s="36"/>
      <c r="R147" s="36"/>
      <c r="S147" s="36"/>
      <c r="T147" s="36"/>
      <c r="U147" s="36"/>
      <c r="V147" s="36"/>
      <c r="W147" s="36"/>
      <c r="X147" s="22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</row>
    <row r="148" spans="1:45" s="6" customFormat="1" x14ac:dyDescent="0.2">
      <c r="A148" s="1"/>
      <c r="B148" s="1"/>
      <c r="C148" s="25"/>
      <c r="D148" s="2"/>
      <c r="E148" s="149"/>
      <c r="F148" s="196"/>
      <c r="G148" s="196"/>
      <c r="H148" s="196"/>
      <c r="I148" s="196"/>
      <c r="J148" s="196"/>
      <c r="K148" s="35"/>
      <c r="L148" s="35"/>
      <c r="M148" s="36"/>
      <c r="N148" s="36"/>
      <c r="O148" s="48"/>
      <c r="P148" s="36"/>
      <c r="Q148" s="36"/>
      <c r="R148" s="36"/>
      <c r="S148" s="36"/>
      <c r="T148" s="36"/>
      <c r="U148" s="36"/>
      <c r="V148" s="36"/>
      <c r="W148" s="36"/>
      <c r="X148" s="22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</row>
    <row r="149" spans="1:45" s="6" customFormat="1" x14ac:dyDescent="0.2">
      <c r="A149" s="1"/>
      <c r="B149" s="1"/>
      <c r="C149" s="25"/>
      <c r="D149" s="2"/>
      <c r="E149" s="149"/>
      <c r="F149" s="196"/>
      <c r="G149" s="196"/>
      <c r="H149" s="196"/>
      <c r="I149" s="196"/>
      <c r="J149" s="196"/>
      <c r="K149" s="35"/>
      <c r="L149" s="35"/>
      <c r="M149" s="36"/>
      <c r="N149" s="36"/>
      <c r="O149" s="48"/>
      <c r="P149" s="36"/>
      <c r="Q149" s="36"/>
      <c r="R149" s="36"/>
      <c r="S149" s="36"/>
      <c r="T149" s="36"/>
      <c r="U149" s="36"/>
      <c r="V149" s="36"/>
      <c r="W149" s="36"/>
      <c r="X149" s="22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</row>
    <row r="150" spans="1:45" s="6" customFormat="1" x14ac:dyDescent="0.2">
      <c r="A150" s="1"/>
      <c r="B150" s="1"/>
      <c r="C150" s="25"/>
      <c r="D150" s="2"/>
      <c r="E150" s="149"/>
      <c r="F150" s="196"/>
      <c r="G150" s="196"/>
      <c r="H150" s="196"/>
      <c r="I150" s="196"/>
      <c r="J150" s="196"/>
      <c r="K150" s="35"/>
      <c r="L150" s="35"/>
      <c r="M150" s="36"/>
      <c r="N150" s="36"/>
      <c r="O150" s="48"/>
      <c r="P150" s="36"/>
      <c r="Q150" s="36"/>
      <c r="R150" s="36"/>
      <c r="S150" s="36"/>
      <c r="T150" s="36"/>
      <c r="U150" s="36"/>
      <c r="V150" s="36"/>
      <c r="W150" s="36"/>
      <c r="X150" s="22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</row>
    <row r="151" spans="1:45" s="6" customFormat="1" x14ac:dyDescent="0.2">
      <c r="A151" s="1"/>
      <c r="B151" s="1"/>
      <c r="C151" s="25"/>
      <c r="D151" s="2"/>
      <c r="E151" s="149"/>
      <c r="F151" s="196"/>
      <c r="G151" s="196"/>
      <c r="H151" s="196"/>
      <c r="I151" s="196"/>
      <c r="J151" s="196"/>
      <c r="K151" s="35"/>
      <c r="L151" s="35"/>
      <c r="M151" s="36"/>
      <c r="N151" s="36"/>
      <c r="O151" s="48"/>
      <c r="P151" s="36"/>
      <c r="Q151" s="36"/>
      <c r="R151" s="36"/>
      <c r="S151" s="36"/>
      <c r="T151" s="36"/>
      <c r="U151" s="36"/>
      <c r="V151" s="36"/>
      <c r="W151" s="36"/>
      <c r="X151" s="22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</row>
    <row r="152" spans="1:45" s="6" customFormat="1" x14ac:dyDescent="0.2">
      <c r="A152" s="1"/>
      <c r="B152" s="1"/>
      <c r="C152" s="25"/>
      <c r="D152" s="2"/>
      <c r="E152" s="149"/>
      <c r="F152" s="196"/>
      <c r="G152" s="196"/>
      <c r="H152" s="196"/>
      <c r="I152" s="196"/>
      <c r="J152" s="196"/>
      <c r="K152" s="35"/>
      <c r="L152" s="35"/>
      <c r="M152" s="36"/>
      <c r="N152" s="36"/>
      <c r="O152" s="48"/>
      <c r="P152" s="36"/>
      <c r="Q152" s="36"/>
      <c r="R152" s="36"/>
      <c r="S152" s="36"/>
      <c r="T152" s="36"/>
      <c r="U152" s="36"/>
      <c r="V152" s="36"/>
      <c r="W152" s="36"/>
      <c r="X152" s="2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</row>
    <row r="153" spans="1:45" s="6" customFormat="1" x14ac:dyDescent="0.2">
      <c r="A153" s="1"/>
      <c r="B153" s="1"/>
      <c r="C153" s="25"/>
      <c r="D153" s="2"/>
      <c r="E153" s="149"/>
      <c r="F153" s="196"/>
      <c r="G153" s="196"/>
      <c r="H153" s="196"/>
      <c r="I153" s="196"/>
      <c r="J153" s="196"/>
      <c r="K153" s="35"/>
      <c r="L153" s="35"/>
      <c r="M153" s="36"/>
      <c r="N153" s="36"/>
      <c r="O153" s="48"/>
      <c r="P153" s="36"/>
      <c r="Q153" s="36"/>
      <c r="R153" s="36"/>
      <c r="S153" s="36"/>
      <c r="T153" s="36"/>
      <c r="U153" s="36"/>
      <c r="V153" s="36"/>
      <c r="W153" s="36"/>
      <c r="X153" s="22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</row>
    <row r="154" spans="1:45" s="6" customFormat="1" x14ac:dyDescent="0.2">
      <c r="A154" s="1"/>
      <c r="B154" s="1"/>
      <c r="C154" s="25"/>
      <c r="D154" s="2"/>
      <c r="E154" s="149"/>
      <c r="F154" s="196"/>
      <c r="G154" s="196"/>
      <c r="H154" s="196"/>
      <c r="I154" s="196"/>
      <c r="J154" s="196"/>
      <c r="K154" s="35"/>
      <c r="L154" s="35"/>
      <c r="M154" s="36"/>
      <c r="N154" s="36"/>
      <c r="O154" s="48"/>
      <c r="P154" s="36"/>
      <c r="Q154" s="36"/>
      <c r="R154" s="36"/>
      <c r="S154" s="36"/>
      <c r="T154" s="36"/>
      <c r="U154" s="36"/>
      <c r="V154" s="36"/>
      <c r="W154" s="36"/>
      <c r="X154" s="22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</row>
    <row r="155" spans="1:45" s="6" customFormat="1" x14ac:dyDescent="0.2">
      <c r="A155" s="1"/>
      <c r="B155" s="1"/>
      <c r="C155" s="25"/>
      <c r="D155" s="2"/>
      <c r="E155" s="149"/>
      <c r="F155" s="196"/>
      <c r="G155" s="196"/>
      <c r="H155" s="196"/>
      <c r="I155" s="196"/>
      <c r="J155" s="196"/>
      <c r="K155" s="35"/>
      <c r="L155" s="35"/>
      <c r="M155" s="36"/>
      <c r="N155" s="36"/>
      <c r="O155" s="48"/>
      <c r="P155" s="36"/>
      <c r="Q155" s="36"/>
      <c r="R155" s="36"/>
      <c r="S155" s="36"/>
      <c r="T155" s="36"/>
      <c r="U155" s="36"/>
      <c r="V155" s="36"/>
      <c r="W155" s="36"/>
      <c r="X155" s="22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</row>
    <row r="156" spans="1:45" s="2" customFormat="1" x14ac:dyDescent="0.2">
      <c r="A156" s="1"/>
      <c r="B156" s="1"/>
      <c r="C156" s="25"/>
      <c r="E156" s="149"/>
      <c r="F156" s="196"/>
      <c r="G156" s="196"/>
      <c r="H156" s="196"/>
      <c r="I156" s="196"/>
      <c r="J156" s="196"/>
      <c r="K156" s="35"/>
      <c r="L156" s="35"/>
      <c r="M156" s="36"/>
      <c r="N156" s="36"/>
      <c r="O156" s="48"/>
      <c r="P156" s="36"/>
      <c r="Q156" s="36"/>
      <c r="R156" s="36"/>
      <c r="S156" s="36"/>
      <c r="T156" s="36"/>
      <c r="U156" s="36"/>
      <c r="V156" s="36"/>
      <c r="W156" s="36"/>
      <c r="X156" s="22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</row>
    <row r="157" spans="1:45" s="2" customFormat="1" x14ac:dyDescent="0.2">
      <c r="A157" s="1"/>
      <c r="B157" s="1"/>
      <c r="C157" s="25"/>
      <c r="E157" s="149"/>
      <c r="F157" s="196"/>
      <c r="G157" s="196"/>
      <c r="H157" s="196"/>
      <c r="I157" s="196"/>
      <c r="J157" s="196"/>
      <c r="K157" s="35"/>
      <c r="L157" s="35"/>
      <c r="M157" s="36"/>
      <c r="N157" s="36"/>
      <c r="O157" s="48"/>
      <c r="P157" s="36"/>
      <c r="Q157" s="36"/>
      <c r="R157" s="36"/>
      <c r="S157" s="36"/>
      <c r="T157" s="36"/>
      <c r="U157" s="36"/>
      <c r="V157" s="36"/>
      <c r="W157" s="36"/>
      <c r="X157" s="22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</row>
    <row r="158" spans="1:45" s="2" customFormat="1" x14ac:dyDescent="0.2">
      <c r="A158" s="1"/>
      <c r="B158" s="1"/>
      <c r="C158" s="25"/>
      <c r="E158" s="149"/>
      <c r="F158" s="196"/>
      <c r="G158" s="196"/>
      <c r="H158" s="196"/>
      <c r="I158" s="196"/>
      <c r="J158" s="196"/>
      <c r="K158" s="35"/>
      <c r="L158" s="35"/>
      <c r="M158" s="36"/>
      <c r="N158" s="36"/>
      <c r="O158" s="48"/>
      <c r="P158" s="36"/>
      <c r="Q158" s="36"/>
      <c r="R158" s="36"/>
      <c r="S158" s="36"/>
      <c r="T158" s="36"/>
      <c r="U158" s="36"/>
      <c r="V158" s="36"/>
      <c r="W158" s="36"/>
      <c r="X158" s="22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</row>
    <row r="159" spans="1:45" s="2" customFormat="1" x14ac:dyDescent="0.2">
      <c r="A159" s="1"/>
      <c r="B159" s="1"/>
      <c r="C159" s="25"/>
      <c r="E159" s="149"/>
      <c r="F159" s="196"/>
      <c r="G159" s="196"/>
      <c r="H159" s="196"/>
      <c r="I159" s="196"/>
      <c r="J159" s="196"/>
      <c r="K159" s="35"/>
      <c r="L159" s="35"/>
      <c r="M159" s="36"/>
      <c r="N159" s="36"/>
      <c r="O159" s="48"/>
      <c r="P159" s="36"/>
      <c r="Q159" s="36"/>
      <c r="R159" s="36"/>
      <c r="S159" s="36"/>
      <c r="T159" s="36"/>
      <c r="U159" s="36"/>
      <c r="V159" s="36"/>
      <c r="W159" s="36"/>
      <c r="X159" s="22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</row>
    <row r="160" spans="1:45" s="2" customFormat="1" x14ac:dyDescent="0.2">
      <c r="A160" s="1"/>
      <c r="B160" s="1"/>
      <c r="C160" s="25"/>
      <c r="E160" s="149"/>
      <c r="F160" s="196"/>
      <c r="G160" s="196"/>
      <c r="H160" s="196"/>
      <c r="I160" s="196"/>
      <c r="J160" s="196"/>
      <c r="K160" s="35"/>
      <c r="L160" s="35"/>
      <c r="M160" s="36"/>
      <c r="N160" s="36"/>
      <c r="O160" s="48"/>
      <c r="P160" s="36"/>
      <c r="Q160" s="36"/>
      <c r="R160" s="36"/>
      <c r="S160" s="36"/>
      <c r="T160" s="36"/>
      <c r="U160" s="36"/>
      <c r="V160" s="36"/>
      <c r="W160" s="36"/>
      <c r="X160" s="22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</row>
    <row r="161" spans="1:45" s="2" customFormat="1" x14ac:dyDescent="0.2">
      <c r="A161" s="1"/>
      <c r="B161" s="1"/>
      <c r="C161" s="25"/>
      <c r="E161" s="149"/>
      <c r="F161" s="196"/>
      <c r="G161" s="196"/>
      <c r="H161" s="196"/>
      <c r="I161" s="196"/>
      <c r="J161" s="196"/>
      <c r="K161" s="35"/>
      <c r="L161" s="35"/>
      <c r="M161" s="36"/>
      <c r="N161" s="36"/>
      <c r="O161" s="48"/>
      <c r="P161" s="36"/>
      <c r="Q161" s="36"/>
      <c r="R161" s="36"/>
      <c r="S161" s="36"/>
      <c r="T161" s="36"/>
      <c r="U161" s="36"/>
      <c r="V161" s="36"/>
      <c r="W161" s="36"/>
      <c r="X161" s="22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</row>
    <row r="162" spans="1:45" s="2" customFormat="1" x14ac:dyDescent="0.2">
      <c r="A162" s="1"/>
      <c r="B162" s="1"/>
      <c r="C162" s="25"/>
      <c r="E162" s="149"/>
      <c r="F162" s="196"/>
      <c r="G162" s="196"/>
      <c r="H162" s="196"/>
      <c r="I162" s="196"/>
      <c r="J162" s="196"/>
      <c r="K162" s="35"/>
      <c r="L162" s="35"/>
      <c r="M162" s="36"/>
      <c r="N162" s="36"/>
      <c r="O162" s="48"/>
      <c r="P162" s="36"/>
      <c r="Q162" s="36"/>
      <c r="R162" s="36"/>
      <c r="S162" s="36"/>
      <c r="T162" s="36"/>
      <c r="U162" s="36"/>
      <c r="V162" s="36"/>
      <c r="W162" s="36"/>
      <c r="X162" s="2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</row>
    <row r="163" spans="1:45" s="2" customFormat="1" x14ac:dyDescent="0.2">
      <c r="A163" s="1"/>
      <c r="B163" s="1"/>
      <c r="C163" s="25"/>
      <c r="E163" s="149"/>
      <c r="F163" s="196"/>
      <c r="G163" s="196"/>
      <c r="H163" s="196"/>
      <c r="I163" s="196"/>
      <c r="J163" s="196"/>
      <c r="K163" s="35"/>
      <c r="L163" s="35"/>
      <c r="M163" s="36"/>
      <c r="N163" s="36"/>
      <c r="O163" s="48"/>
      <c r="P163" s="36"/>
      <c r="Q163" s="36"/>
      <c r="R163" s="36"/>
      <c r="S163" s="36"/>
      <c r="T163" s="36"/>
      <c r="U163" s="36"/>
      <c r="V163" s="36"/>
      <c r="W163" s="36"/>
      <c r="X163" s="22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</row>
    <row r="164" spans="1:45" s="2" customFormat="1" x14ac:dyDescent="0.2">
      <c r="A164" s="1"/>
      <c r="B164" s="1"/>
      <c r="C164" s="25"/>
      <c r="E164" s="149"/>
      <c r="F164" s="196"/>
      <c r="G164" s="196"/>
      <c r="H164" s="196"/>
      <c r="I164" s="196"/>
      <c r="J164" s="196"/>
      <c r="K164" s="35"/>
      <c r="L164" s="35"/>
      <c r="M164" s="36"/>
      <c r="N164" s="36"/>
      <c r="O164" s="48"/>
      <c r="P164" s="36"/>
      <c r="Q164" s="36"/>
      <c r="R164" s="36"/>
      <c r="S164" s="36"/>
      <c r="T164" s="36"/>
      <c r="U164" s="36"/>
      <c r="V164" s="36"/>
      <c r="W164" s="36"/>
      <c r="X164" s="22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</row>
    <row r="165" spans="1:45" s="2" customFormat="1" x14ac:dyDescent="0.2">
      <c r="A165" s="1"/>
      <c r="B165" s="1"/>
      <c r="C165" s="25"/>
      <c r="E165" s="149"/>
      <c r="F165" s="196"/>
      <c r="G165" s="196"/>
      <c r="H165" s="196"/>
      <c r="I165" s="196"/>
      <c r="J165" s="196"/>
      <c r="K165" s="35"/>
      <c r="L165" s="35"/>
      <c r="M165" s="36"/>
      <c r="N165" s="36"/>
      <c r="O165" s="48"/>
      <c r="P165" s="36"/>
      <c r="Q165" s="36"/>
      <c r="R165" s="36"/>
      <c r="S165" s="36"/>
      <c r="T165" s="36"/>
      <c r="U165" s="36"/>
      <c r="V165" s="36"/>
      <c r="W165" s="36"/>
      <c r="X165" s="22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</row>
    <row r="166" spans="1:45" s="2" customFormat="1" x14ac:dyDescent="0.2">
      <c r="A166" s="1"/>
      <c r="B166" s="1"/>
      <c r="C166" s="25"/>
      <c r="E166" s="149"/>
      <c r="F166" s="196"/>
      <c r="G166" s="196"/>
      <c r="H166" s="196"/>
      <c r="I166" s="196"/>
      <c r="J166" s="196"/>
      <c r="K166" s="35"/>
      <c r="L166" s="35"/>
      <c r="M166" s="36"/>
      <c r="N166" s="36"/>
      <c r="O166" s="48"/>
      <c r="P166" s="36"/>
      <c r="Q166" s="36"/>
      <c r="R166" s="36"/>
      <c r="S166" s="36"/>
      <c r="T166" s="36"/>
      <c r="U166" s="36"/>
      <c r="V166" s="36"/>
      <c r="W166" s="36"/>
      <c r="X166" s="22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</row>
    <row r="167" spans="1:45" s="2" customFormat="1" x14ac:dyDescent="0.2">
      <c r="A167" s="1"/>
      <c r="B167" s="1"/>
      <c r="C167" s="25"/>
      <c r="E167" s="149"/>
      <c r="F167" s="196"/>
      <c r="G167" s="196"/>
      <c r="H167" s="196"/>
      <c r="I167" s="196"/>
      <c r="J167" s="196"/>
      <c r="K167" s="35"/>
      <c r="L167" s="35"/>
      <c r="M167" s="36"/>
      <c r="N167" s="36"/>
      <c r="O167" s="48"/>
      <c r="P167" s="36"/>
      <c r="Q167" s="36"/>
      <c r="R167" s="36"/>
      <c r="S167" s="36"/>
      <c r="T167" s="36"/>
      <c r="U167" s="36"/>
      <c r="V167" s="36"/>
      <c r="W167" s="36"/>
      <c r="X167" s="22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</row>
    <row r="168" spans="1:45" s="2" customFormat="1" x14ac:dyDescent="0.2">
      <c r="A168" s="1"/>
      <c r="B168" s="1"/>
      <c r="C168" s="25"/>
      <c r="E168" s="149"/>
      <c r="F168" s="196"/>
      <c r="G168" s="196"/>
      <c r="H168" s="196"/>
      <c r="I168" s="196"/>
      <c r="J168" s="196"/>
      <c r="K168" s="35"/>
      <c r="L168" s="35"/>
      <c r="M168" s="36"/>
      <c r="N168" s="36"/>
      <c r="O168" s="48"/>
      <c r="P168" s="36"/>
      <c r="Q168" s="36"/>
      <c r="R168" s="36"/>
      <c r="S168" s="36"/>
      <c r="T168" s="36"/>
      <c r="U168" s="36"/>
      <c r="V168" s="36"/>
      <c r="W168" s="36"/>
      <c r="X168" s="22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</row>
    <row r="169" spans="1:45" s="2" customFormat="1" x14ac:dyDescent="0.2">
      <c r="A169" s="1"/>
      <c r="B169" s="1"/>
      <c r="C169" s="25"/>
      <c r="E169" s="149"/>
      <c r="F169" s="196"/>
      <c r="G169" s="196"/>
      <c r="H169" s="196"/>
      <c r="I169" s="196"/>
      <c r="J169" s="196"/>
      <c r="K169" s="35"/>
      <c r="L169" s="35"/>
      <c r="M169" s="36"/>
      <c r="N169" s="36"/>
      <c r="O169" s="48"/>
      <c r="P169" s="36"/>
      <c r="Q169" s="36"/>
      <c r="R169" s="36"/>
      <c r="S169" s="36"/>
      <c r="T169" s="36"/>
      <c r="U169" s="36"/>
      <c r="V169" s="36"/>
      <c r="W169" s="36"/>
      <c r="X169" s="22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</row>
    <row r="170" spans="1:45" s="2" customFormat="1" x14ac:dyDescent="0.2">
      <c r="A170" s="1"/>
      <c r="B170" s="1"/>
      <c r="C170" s="25"/>
      <c r="E170" s="149"/>
      <c r="F170" s="196"/>
      <c r="G170" s="196"/>
      <c r="H170" s="196"/>
      <c r="I170" s="196"/>
      <c r="J170" s="196"/>
      <c r="K170" s="35"/>
      <c r="L170" s="35"/>
      <c r="M170" s="36"/>
      <c r="N170" s="36"/>
      <c r="O170" s="48"/>
      <c r="P170" s="36"/>
      <c r="Q170" s="36"/>
      <c r="R170" s="36"/>
      <c r="S170" s="36"/>
      <c r="T170" s="36"/>
      <c r="U170" s="36"/>
      <c r="V170" s="36"/>
      <c r="W170" s="36"/>
      <c r="X170" s="22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</row>
    <row r="171" spans="1:45" s="2" customFormat="1" x14ac:dyDescent="0.2">
      <c r="A171" s="1"/>
      <c r="B171" s="1"/>
      <c r="C171" s="25"/>
      <c r="E171" s="149"/>
      <c r="F171" s="196"/>
      <c r="G171" s="196"/>
      <c r="H171" s="196"/>
      <c r="I171" s="196"/>
      <c r="J171" s="196"/>
      <c r="K171" s="35"/>
      <c r="L171" s="35"/>
      <c r="M171" s="36"/>
      <c r="N171" s="36"/>
      <c r="O171" s="48"/>
      <c r="P171" s="36"/>
      <c r="Q171" s="36"/>
      <c r="R171" s="36"/>
      <c r="S171" s="36"/>
      <c r="T171" s="36"/>
      <c r="U171" s="36"/>
      <c r="V171" s="36"/>
      <c r="W171" s="36"/>
      <c r="X171" s="22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</row>
    <row r="172" spans="1:45" s="2" customFormat="1" x14ac:dyDescent="0.2">
      <c r="A172" s="1"/>
      <c r="B172" s="1"/>
      <c r="C172" s="25"/>
      <c r="E172" s="149"/>
      <c r="F172" s="196"/>
      <c r="G172" s="196"/>
      <c r="H172" s="196"/>
      <c r="I172" s="196"/>
      <c r="J172" s="196"/>
      <c r="K172" s="35"/>
      <c r="L172" s="35"/>
      <c r="M172" s="36"/>
      <c r="N172" s="36"/>
      <c r="O172" s="48"/>
      <c r="P172" s="36"/>
      <c r="Q172" s="36"/>
      <c r="R172" s="36"/>
      <c r="S172" s="36"/>
      <c r="T172" s="36"/>
      <c r="U172" s="36"/>
      <c r="V172" s="36"/>
      <c r="W172" s="36"/>
      <c r="X172" s="2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</row>
    <row r="173" spans="1:45" s="2" customFormat="1" x14ac:dyDescent="0.2">
      <c r="A173" s="1"/>
      <c r="B173" s="1"/>
      <c r="C173" s="25"/>
      <c r="E173" s="149"/>
      <c r="F173" s="196"/>
      <c r="G173" s="196"/>
      <c r="H173" s="196"/>
      <c r="I173" s="196"/>
      <c r="J173" s="196"/>
      <c r="K173" s="35"/>
      <c r="L173" s="35"/>
      <c r="M173" s="36"/>
      <c r="N173" s="36"/>
      <c r="O173" s="48"/>
      <c r="P173" s="36"/>
      <c r="Q173" s="36"/>
      <c r="R173" s="36"/>
      <c r="S173" s="36"/>
      <c r="T173" s="36"/>
      <c r="U173" s="36"/>
      <c r="V173" s="36"/>
      <c r="W173" s="36"/>
      <c r="X173" s="22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</row>
    <row r="174" spans="1:45" s="2" customFormat="1" x14ac:dyDescent="0.2">
      <c r="A174" s="1"/>
      <c r="B174" s="1"/>
      <c r="C174" s="25"/>
      <c r="E174" s="149"/>
      <c r="F174" s="196"/>
      <c r="G174" s="196"/>
      <c r="H174" s="196"/>
      <c r="I174" s="196"/>
      <c r="J174" s="196"/>
      <c r="K174" s="35"/>
      <c r="L174" s="35"/>
      <c r="M174" s="36"/>
      <c r="N174" s="36"/>
      <c r="O174" s="48"/>
      <c r="P174" s="36"/>
      <c r="Q174" s="36"/>
      <c r="R174" s="36"/>
      <c r="S174" s="36"/>
      <c r="T174" s="36"/>
      <c r="U174" s="36"/>
      <c r="V174" s="36"/>
      <c r="W174" s="36"/>
      <c r="X174" s="22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</row>
    <row r="175" spans="1:45" s="2" customFormat="1" x14ac:dyDescent="0.2">
      <c r="A175" s="1"/>
      <c r="B175" s="1"/>
      <c r="C175" s="25"/>
      <c r="E175" s="149"/>
      <c r="F175" s="196"/>
      <c r="G175" s="196"/>
      <c r="H175" s="196"/>
      <c r="I175" s="196"/>
      <c r="J175" s="196"/>
      <c r="K175" s="35"/>
      <c r="L175" s="35"/>
      <c r="M175" s="36"/>
      <c r="N175" s="36"/>
      <c r="O175" s="48"/>
      <c r="P175" s="36"/>
      <c r="Q175" s="36"/>
      <c r="R175" s="36"/>
      <c r="S175" s="36"/>
      <c r="T175" s="36"/>
      <c r="U175" s="36"/>
      <c r="V175" s="36"/>
      <c r="W175" s="36"/>
      <c r="X175" s="22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</row>
    <row r="176" spans="1:45" s="2" customFormat="1" x14ac:dyDescent="0.2">
      <c r="A176" s="1"/>
      <c r="B176" s="1"/>
      <c r="C176" s="25"/>
      <c r="E176" s="149"/>
      <c r="F176" s="196"/>
      <c r="G176" s="196"/>
      <c r="H176" s="196"/>
      <c r="I176" s="196"/>
      <c r="J176" s="196"/>
      <c r="K176" s="35"/>
      <c r="L176" s="35"/>
      <c r="M176" s="36"/>
      <c r="N176" s="36"/>
      <c r="O176" s="48"/>
      <c r="P176" s="36"/>
      <c r="Q176" s="36"/>
      <c r="R176" s="36"/>
      <c r="S176" s="36"/>
      <c r="T176" s="36"/>
      <c r="U176" s="36"/>
      <c r="V176" s="36"/>
      <c r="W176" s="36"/>
      <c r="X176" s="22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</row>
    <row r="177" spans="1:45" s="2" customFormat="1" x14ac:dyDescent="0.2">
      <c r="A177" s="1"/>
      <c r="B177" s="1"/>
      <c r="C177" s="25"/>
      <c r="E177" s="149"/>
      <c r="F177" s="196"/>
      <c r="G177" s="196"/>
      <c r="H177" s="196"/>
      <c r="I177" s="196"/>
      <c r="J177" s="196"/>
      <c r="K177" s="35"/>
      <c r="L177" s="35"/>
      <c r="M177" s="36"/>
      <c r="N177" s="36"/>
      <c r="O177" s="48"/>
      <c r="P177" s="36"/>
      <c r="Q177" s="36"/>
      <c r="R177" s="36"/>
      <c r="S177" s="36"/>
      <c r="T177" s="36"/>
      <c r="U177" s="36"/>
      <c r="V177" s="36"/>
      <c r="W177" s="36"/>
      <c r="X177" s="22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</row>
    <row r="178" spans="1:45" s="2" customFormat="1" x14ac:dyDescent="0.2">
      <c r="A178" s="1"/>
      <c r="B178" s="1"/>
      <c r="C178" s="25"/>
      <c r="E178" s="149"/>
      <c r="F178" s="196"/>
      <c r="G178" s="196"/>
      <c r="H178" s="196"/>
      <c r="I178" s="196"/>
      <c r="J178" s="196"/>
      <c r="K178" s="35"/>
      <c r="L178" s="35"/>
      <c r="M178" s="36"/>
      <c r="N178" s="36"/>
      <c r="O178" s="48"/>
      <c r="P178" s="36"/>
      <c r="Q178" s="36"/>
      <c r="R178" s="36"/>
      <c r="S178" s="36"/>
      <c r="T178" s="36"/>
      <c r="U178" s="36"/>
      <c r="V178" s="36"/>
      <c r="W178" s="36"/>
      <c r="X178" s="22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</row>
    <row r="179" spans="1:45" s="2" customFormat="1" x14ac:dyDescent="0.2">
      <c r="A179" s="1"/>
      <c r="B179" s="1"/>
      <c r="C179" s="25"/>
      <c r="E179" s="149"/>
      <c r="F179" s="196"/>
      <c r="G179" s="196"/>
      <c r="H179" s="196"/>
      <c r="I179" s="196"/>
      <c r="J179" s="196"/>
      <c r="K179" s="35"/>
      <c r="L179" s="35"/>
      <c r="M179" s="36"/>
      <c r="N179" s="36"/>
      <c r="O179" s="48"/>
      <c r="P179" s="36"/>
      <c r="Q179" s="36"/>
      <c r="R179" s="36"/>
      <c r="S179" s="36"/>
      <c r="T179" s="36"/>
      <c r="U179" s="36"/>
      <c r="V179" s="36"/>
      <c r="W179" s="36"/>
      <c r="X179" s="22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</row>
    <row r="180" spans="1:45" s="2" customFormat="1" x14ac:dyDescent="0.2">
      <c r="A180" s="1"/>
      <c r="B180" s="1"/>
      <c r="C180" s="25"/>
      <c r="E180" s="149"/>
      <c r="F180" s="196"/>
      <c r="G180" s="196"/>
      <c r="H180" s="196"/>
      <c r="I180" s="196"/>
      <c r="J180" s="196"/>
      <c r="K180" s="35"/>
      <c r="L180" s="35"/>
      <c r="M180" s="36"/>
      <c r="N180" s="36"/>
      <c r="O180" s="48"/>
      <c r="P180" s="36"/>
      <c r="Q180" s="36"/>
      <c r="R180" s="36"/>
      <c r="S180" s="36"/>
      <c r="T180" s="36"/>
      <c r="U180" s="36"/>
      <c r="V180" s="36"/>
      <c r="W180" s="36"/>
      <c r="X180" s="22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</row>
    <row r="181" spans="1:45" s="2" customFormat="1" x14ac:dyDescent="0.2">
      <c r="A181" s="1"/>
      <c r="B181" s="1"/>
      <c r="C181" s="25"/>
      <c r="E181" s="149"/>
      <c r="F181" s="196"/>
      <c r="G181" s="196"/>
      <c r="H181" s="196"/>
      <c r="I181" s="196"/>
      <c r="J181" s="196"/>
      <c r="K181" s="35"/>
      <c r="L181" s="35"/>
      <c r="M181" s="36"/>
      <c r="N181" s="36"/>
      <c r="O181" s="48"/>
      <c r="P181" s="36"/>
      <c r="Q181" s="36"/>
      <c r="R181" s="36"/>
      <c r="S181" s="36"/>
      <c r="T181" s="36"/>
      <c r="U181" s="36"/>
      <c r="V181" s="36"/>
      <c r="W181" s="36"/>
      <c r="X181" s="22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</row>
    <row r="182" spans="1:45" s="2" customFormat="1" x14ac:dyDescent="0.2">
      <c r="A182" s="1"/>
      <c r="B182" s="1"/>
      <c r="C182" s="25"/>
      <c r="E182" s="149"/>
      <c r="F182" s="196"/>
      <c r="G182" s="196"/>
      <c r="H182" s="196"/>
      <c r="I182" s="196"/>
      <c r="J182" s="196"/>
      <c r="K182" s="35"/>
      <c r="L182" s="35"/>
      <c r="M182" s="36"/>
      <c r="N182" s="36"/>
      <c r="O182" s="48"/>
      <c r="P182" s="36"/>
      <c r="Q182" s="36"/>
      <c r="R182" s="36"/>
      <c r="S182" s="36"/>
      <c r="T182" s="36"/>
      <c r="U182" s="36"/>
      <c r="V182" s="36"/>
      <c r="W182" s="36"/>
      <c r="X182" s="2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</row>
    <row r="183" spans="1:45" s="2" customFormat="1" x14ac:dyDescent="0.2">
      <c r="A183" s="1"/>
      <c r="B183" s="1"/>
      <c r="C183" s="25"/>
      <c r="E183" s="149"/>
      <c r="F183" s="196"/>
      <c r="G183" s="196"/>
      <c r="H183" s="196"/>
      <c r="I183" s="196"/>
      <c r="J183" s="196"/>
      <c r="K183" s="35"/>
      <c r="L183" s="35"/>
      <c r="M183" s="36"/>
      <c r="N183" s="36"/>
      <c r="O183" s="48"/>
      <c r="P183" s="36"/>
      <c r="Q183" s="36"/>
      <c r="R183" s="36"/>
      <c r="S183" s="36"/>
      <c r="T183" s="36"/>
      <c r="U183" s="36"/>
      <c r="V183" s="36"/>
      <c r="W183" s="36"/>
      <c r="X183" s="22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</row>
    <row r="184" spans="1:45" s="2" customFormat="1" x14ac:dyDescent="0.2">
      <c r="A184" s="1"/>
      <c r="B184" s="1"/>
      <c r="C184" s="25"/>
      <c r="E184" s="149"/>
      <c r="F184" s="196"/>
      <c r="G184" s="196"/>
      <c r="H184" s="196"/>
      <c r="I184" s="196"/>
      <c r="J184" s="196"/>
      <c r="K184" s="35"/>
      <c r="L184" s="35"/>
      <c r="M184" s="36"/>
      <c r="N184" s="36"/>
      <c r="O184" s="48"/>
      <c r="P184" s="36"/>
      <c r="Q184" s="36"/>
      <c r="R184" s="36"/>
      <c r="S184" s="36"/>
      <c r="T184" s="36"/>
      <c r="U184" s="36"/>
      <c r="V184" s="36"/>
      <c r="W184" s="36"/>
      <c r="X184" s="22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</row>
    <row r="185" spans="1:45" s="2" customFormat="1" x14ac:dyDescent="0.2">
      <c r="A185" s="1"/>
      <c r="B185" s="1"/>
      <c r="C185" s="25"/>
      <c r="E185" s="149"/>
      <c r="F185" s="196"/>
      <c r="G185" s="196"/>
      <c r="H185" s="196"/>
      <c r="I185" s="196"/>
      <c r="J185" s="196"/>
      <c r="K185" s="35"/>
      <c r="L185" s="35"/>
      <c r="M185" s="36"/>
      <c r="N185" s="36"/>
      <c r="O185" s="48"/>
      <c r="P185" s="36"/>
      <c r="Q185" s="36"/>
      <c r="R185" s="36"/>
      <c r="S185" s="36"/>
      <c r="T185" s="36"/>
      <c r="U185" s="36"/>
      <c r="V185" s="36"/>
      <c r="W185" s="36"/>
      <c r="X185" s="22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</row>
    <row r="186" spans="1:45" s="2" customFormat="1" x14ac:dyDescent="0.2">
      <c r="A186" s="1"/>
      <c r="B186" s="1"/>
      <c r="C186" s="25"/>
      <c r="E186" s="149"/>
      <c r="F186" s="196"/>
      <c r="G186" s="196"/>
      <c r="H186" s="196"/>
      <c r="I186" s="196"/>
      <c r="J186" s="196"/>
      <c r="K186" s="35"/>
      <c r="L186" s="35"/>
      <c r="M186" s="36"/>
      <c r="N186" s="36"/>
      <c r="O186" s="48"/>
      <c r="P186" s="36"/>
      <c r="Q186" s="36"/>
      <c r="R186" s="36"/>
      <c r="S186" s="36"/>
      <c r="T186" s="36"/>
      <c r="U186" s="36"/>
      <c r="V186" s="36"/>
      <c r="W186" s="36"/>
      <c r="X186" s="22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</row>
    <row r="187" spans="1:45" s="2" customFormat="1" x14ac:dyDescent="0.2">
      <c r="A187" s="1"/>
      <c r="B187" s="1"/>
      <c r="C187" s="25"/>
      <c r="E187" s="149"/>
      <c r="F187" s="196"/>
      <c r="G187" s="196"/>
      <c r="H187" s="196"/>
      <c r="I187" s="196"/>
      <c r="J187" s="196"/>
      <c r="K187" s="35"/>
      <c r="L187" s="35"/>
      <c r="M187" s="36"/>
      <c r="N187" s="36"/>
      <c r="O187" s="48"/>
      <c r="P187" s="36"/>
      <c r="Q187" s="36"/>
      <c r="R187" s="36"/>
      <c r="S187" s="36"/>
      <c r="T187" s="36"/>
      <c r="U187" s="36"/>
      <c r="V187" s="36"/>
      <c r="W187" s="36"/>
      <c r="X187" s="22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</row>
    <row r="188" spans="1:45" s="2" customFormat="1" x14ac:dyDescent="0.2">
      <c r="A188" s="1"/>
      <c r="B188" s="1"/>
      <c r="C188" s="25"/>
      <c r="E188" s="149"/>
      <c r="F188" s="196"/>
      <c r="G188" s="196"/>
      <c r="H188" s="196"/>
      <c r="I188" s="196"/>
      <c r="J188" s="196"/>
      <c r="K188" s="35"/>
      <c r="L188" s="35"/>
      <c r="M188" s="36"/>
      <c r="N188" s="36"/>
      <c r="O188" s="48"/>
      <c r="P188" s="36"/>
      <c r="Q188" s="36"/>
      <c r="R188" s="36"/>
      <c r="S188" s="36"/>
      <c r="T188" s="36"/>
      <c r="U188" s="36"/>
      <c r="V188" s="36"/>
      <c r="W188" s="36"/>
      <c r="X188" s="22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</row>
    <row r="189" spans="1:45" s="2" customFormat="1" x14ac:dyDescent="0.2">
      <c r="A189" s="1"/>
      <c r="B189" s="1"/>
      <c r="C189" s="25"/>
      <c r="E189" s="149"/>
      <c r="F189" s="196"/>
      <c r="G189" s="196"/>
      <c r="H189" s="196"/>
      <c r="I189" s="196"/>
      <c r="J189" s="196"/>
      <c r="K189" s="35"/>
      <c r="L189" s="35"/>
      <c r="M189" s="36"/>
      <c r="N189" s="36"/>
      <c r="O189" s="48"/>
      <c r="P189" s="36"/>
      <c r="Q189" s="36"/>
      <c r="R189" s="36"/>
      <c r="S189" s="36"/>
      <c r="T189" s="36"/>
      <c r="U189" s="36"/>
      <c r="V189" s="36"/>
      <c r="W189" s="36"/>
      <c r="X189" s="22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</row>
    <row r="190" spans="1:45" s="2" customFormat="1" x14ac:dyDescent="0.2">
      <c r="A190" s="1"/>
      <c r="B190" s="1"/>
      <c r="C190" s="25"/>
      <c r="E190" s="149"/>
      <c r="F190" s="196"/>
      <c r="G190" s="196"/>
      <c r="H190" s="196"/>
      <c r="I190" s="196"/>
      <c r="J190" s="196"/>
      <c r="K190" s="35"/>
      <c r="L190" s="35"/>
      <c r="M190" s="36"/>
      <c r="N190" s="36"/>
      <c r="O190" s="48"/>
      <c r="P190" s="36"/>
      <c r="Q190" s="36"/>
      <c r="R190" s="36"/>
      <c r="S190" s="36"/>
      <c r="T190" s="36"/>
      <c r="U190" s="36"/>
      <c r="V190" s="36"/>
      <c r="W190" s="36"/>
      <c r="X190" s="22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</row>
    <row r="191" spans="1:45" s="2" customFormat="1" x14ac:dyDescent="0.2">
      <c r="A191" s="1"/>
      <c r="B191" s="1"/>
      <c r="C191" s="25"/>
      <c r="E191" s="149"/>
      <c r="F191" s="196"/>
      <c r="G191" s="196"/>
      <c r="H191" s="196"/>
      <c r="I191" s="196"/>
      <c r="J191" s="196"/>
      <c r="K191" s="35"/>
      <c r="L191" s="35"/>
      <c r="M191" s="36"/>
      <c r="N191" s="36"/>
      <c r="O191" s="48"/>
      <c r="P191" s="36"/>
      <c r="Q191" s="36"/>
      <c r="R191" s="36"/>
      <c r="S191" s="36"/>
      <c r="T191" s="36"/>
      <c r="U191" s="36"/>
      <c r="V191" s="36"/>
      <c r="W191" s="36"/>
      <c r="X191" s="22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</row>
    <row r="192" spans="1:45" s="2" customFormat="1" x14ac:dyDescent="0.2">
      <c r="A192" s="1"/>
      <c r="B192" s="1"/>
      <c r="C192" s="25"/>
      <c r="E192" s="149"/>
      <c r="F192" s="196"/>
      <c r="G192" s="196"/>
      <c r="H192" s="196"/>
      <c r="I192" s="196"/>
      <c r="J192" s="196"/>
      <c r="K192" s="35"/>
      <c r="L192" s="35"/>
      <c r="M192" s="36"/>
      <c r="N192" s="36"/>
      <c r="O192" s="48"/>
      <c r="P192" s="36"/>
      <c r="Q192" s="36"/>
      <c r="R192" s="36"/>
      <c r="S192" s="36"/>
      <c r="T192" s="36"/>
      <c r="U192" s="36"/>
      <c r="V192" s="36"/>
      <c r="W192" s="36"/>
      <c r="X192" s="2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</row>
    <row r="193" spans="1:45" s="2" customFormat="1" x14ac:dyDescent="0.2">
      <c r="A193" s="1"/>
      <c r="B193" s="1"/>
      <c r="C193" s="25"/>
      <c r="E193" s="149"/>
      <c r="F193" s="196"/>
      <c r="G193" s="196"/>
      <c r="H193" s="196"/>
      <c r="I193" s="196"/>
      <c r="J193" s="196"/>
      <c r="K193" s="35"/>
      <c r="L193" s="35"/>
      <c r="M193" s="36"/>
      <c r="N193" s="36"/>
      <c r="O193" s="48"/>
      <c r="P193" s="36"/>
      <c r="Q193" s="36"/>
      <c r="R193" s="36"/>
      <c r="S193" s="36"/>
      <c r="T193" s="36"/>
      <c r="U193" s="36"/>
      <c r="V193" s="36"/>
      <c r="W193" s="36"/>
      <c r="X193" s="22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</row>
    <row r="194" spans="1:45" s="2" customFormat="1" x14ac:dyDescent="0.2">
      <c r="A194" s="1"/>
      <c r="B194" s="1"/>
      <c r="C194" s="25"/>
      <c r="E194" s="149"/>
      <c r="F194" s="196"/>
      <c r="G194" s="196"/>
      <c r="H194" s="196"/>
      <c r="I194" s="196"/>
      <c r="J194" s="196"/>
      <c r="K194" s="35"/>
      <c r="L194" s="35"/>
      <c r="M194" s="36"/>
      <c r="N194" s="36"/>
      <c r="O194" s="48"/>
      <c r="P194" s="36"/>
      <c r="Q194" s="36"/>
      <c r="R194" s="36"/>
      <c r="S194" s="36"/>
      <c r="T194" s="36"/>
      <c r="U194" s="36"/>
      <c r="V194" s="36"/>
      <c r="W194" s="36"/>
      <c r="X194" s="22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</row>
    <row r="195" spans="1:45" s="2" customFormat="1" x14ac:dyDescent="0.2">
      <c r="A195" s="1"/>
      <c r="B195" s="1"/>
      <c r="C195" s="25"/>
      <c r="E195" s="149"/>
      <c r="F195" s="196"/>
      <c r="G195" s="196"/>
      <c r="H195" s="196"/>
      <c r="I195" s="196"/>
      <c r="J195" s="196"/>
      <c r="K195" s="35"/>
      <c r="L195" s="35"/>
      <c r="M195" s="36"/>
      <c r="N195" s="36"/>
      <c r="O195" s="48"/>
      <c r="P195" s="36"/>
      <c r="Q195" s="36"/>
      <c r="R195" s="36"/>
      <c r="S195" s="36"/>
      <c r="T195" s="36"/>
      <c r="U195" s="36"/>
      <c r="V195" s="36"/>
      <c r="W195" s="36"/>
      <c r="X195" s="22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</row>
    <row r="196" spans="1:45" s="2" customFormat="1" x14ac:dyDescent="0.2">
      <c r="A196" s="1"/>
      <c r="B196" s="1"/>
      <c r="C196" s="25"/>
      <c r="E196" s="149"/>
      <c r="F196" s="196"/>
      <c r="G196" s="196"/>
      <c r="H196" s="196"/>
      <c r="I196" s="196"/>
      <c r="J196" s="196"/>
      <c r="K196" s="35"/>
      <c r="L196" s="35"/>
      <c r="M196" s="36"/>
      <c r="N196" s="36"/>
      <c r="O196" s="48"/>
      <c r="P196" s="36"/>
      <c r="Q196" s="36"/>
      <c r="R196" s="36"/>
      <c r="S196" s="36"/>
      <c r="T196" s="36"/>
      <c r="U196" s="36"/>
      <c r="V196" s="36"/>
      <c r="W196" s="36"/>
      <c r="X196" s="22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</row>
    <row r="197" spans="1:45" s="2" customFormat="1" x14ac:dyDescent="0.2">
      <c r="A197" s="1"/>
      <c r="B197" s="1"/>
      <c r="C197" s="25"/>
      <c r="E197" s="149"/>
      <c r="F197" s="196"/>
      <c r="G197" s="196"/>
      <c r="H197" s="196"/>
      <c r="I197" s="196"/>
      <c r="J197" s="196"/>
      <c r="K197" s="35"/>
      <c r="L197" s="35"/>
      <c r="M197" s="36"/>
      <c r="N197" s="36"/>
      <c r="O197" s="48"/>
      <c r="P197" s="36"/>
      <c r="Q197" s="36"/>
      <c r="R197" s="36"/>
      <c r="S197" s="36"/>
      <c r="T197" s="36"/>
      <c r="U197" s="36"/>
      <c r="V197" s="36"/>
      <c r="W197" s="36"/>
      <c r="X197" s="22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</row>
    <row r="198" spans="1:45" s="2" customFormat="1" x14ac:dyDescent="0.2">
      <c r="A198" s="1"/>
      <c r="B198" s="1"/>
      <c r="C198" s="25"/>
      <c r="E198" s="149"/>
      <c r="F198" s="196"/>
      <c r="G198" s="196"/>
      <c r="H198" s="196"/>
      <c r="I198" s="196"/>
      <c r="J198" s="196"/>
      <c r="K198" s="35"/>
      <c r="L198" s="35"/>
      <c r="M198" s="36"/>
      <c r="N198" s="36"/>
      <c r="O198" s="48"/>
      <c r="P198" s="36"/>
      <c r="Q198" s="36"/>
      <c r="R198" s="36"/>
      <c r="S198" s="36"/>
      <c r="T198" s="36"/>
      <c r="U198" s="36"/>
      <c r="V198" s="36"/>
      <c r="W198" s="36"/>
      <c r="X198" s="22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</row>
    <row r="199" spans="1:45" s="2" customFormat="1" x14ac:dyDescent="0.2">
      <c r="A199" s="1"/>
      <c r="B199" s="1"/>
      <c r="C199" s="25"/>
      <c r="E199" s="149"/>
      <c r="F199" s="196"/>
      <c r="G199" s="196"/>
      <c r="H199" s="196"/>
      <c r="I199" s="196"/>
      <c r="J199" s="196"/>
      <c r="K199" s="35"/>
      <c r="L199" s="35"/>
      <c r="M199" s="36"/>
      <c r="N199" s="36"/>
      <c r="O199" s="48"/>
      <c r="P199" s="36"/>
      <c r="Q199" s="36"/>
      <c r="R199" s="36"/>
      <c r="S199" s="36"/>
      <c r="T199" s="36"/>
      <c r="U199" s="36"/>
      <c r="V199" s="36"/>
      <c r="W199" s="36"/>
      <c r="X199" s="22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</row>
    <row r="200" spans="1:45" s="2" customFormat="1" x14ac:dyDescent="0.2">
      <c r="A200" s="1"/>
      <c r="B200" s="1"/>
      <c r="C200" s="25"/>
      <c r="E200" s="149"/>
      <c r="F200" s="196"/>
      <c r="G200" s="196"/>
      <c r="H200" s="196"/>
      <c r="I200" s="196"/>
      <c r="J200" s="196"/>
      <c r="K200" s="35"/>
      <c r="L200" s="35"/>
      <c r="M200" s="36"/>
      <c r="N200" s="36"/>
      <c r="O200" s="48"/>
      <c r="P200" s="36"/>
      <c r="Q200" s="36"/>
      <c r="R200" s="36"/>
      <c r="S200" s="36"/>
      <c r="T200" s="36"/>
      <c r="U200" s="36"/>
      <c r="V200" s="36"/>
      <c r="W200" s="36"/>
      <c r="X200" s="22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</row>
    <row r="201" spans="1:45" s="2" customFormat="1" x14ac:dyDescent="0.2">
      <c r="A201" s="1"/>
      <c r="B201" s="1"/>
      <c r="C201" s="25"/>
      <c r="E201" s="149"/>
      <c r="F201" s="196"/>
      <c r="G201" s="196"/>
      <c r="H201" s="196"/>
      <c r="I201" s="196"/>
      <c r="J201" s="196"/>
      <c r="K201" s="35"/>
      <c r="L201" s="35"/>
      <c r="M201" s="36"/>
      <c r="N201" s="36"/>
      <c r="O201" s="48"/>
      <c r="P201" s="36"/>
      <c r="Q201" s="36"/>
      <c r="R201" s="36"/>
      <c r="S201" s="36"/>
      <c r="T201" s="36"/>
      <c r="U201" s="36"/>
      <c r="V201" s="36"/>
      <c r="W201" s="36"/>
      <c r="X201" s="22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</row>
    <row r="202" spans="1:45" s="2" customFormat="1" x14ac:dyDescent="0.2">
      <c r="A202" s="1"/>
      <c r="B202" s="1"/>
      <c r="C202" s="25"/>
      <c r="E202" s="149"/>
      <c r="F202" s="196"/>
      <c r="G202" s="196"/>
      <c r="H202" s="196"/>
      <c r="I202" s="196"/>
      <c r="J202" s="196"/>
      <c r="K202" s="35"/>
      <c r="L202" s="35"/>
      <c r="M202" s="36"/>
      <c r="N202" s="36"/>
      <c r="O202" s="48"/>
      <c r="P202" s="36"/>
      <c r="Q202" s="36"/>
      <c r="R202" s="36"/>
      <c r="S202" s="36"/>
      <c r="T202" s="36"/>
      <c r="U202" s="36"/>
      <c r="V202" s="36"/>
      <c r="W202" s="36"/>
      <c r="X202" s="2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</row>
    <row r="203" spans="1:45" s="2" customFormat="1" x14ac:dyDescent="0.2">
      <c r="A203" s="1"/>
      <c r="B203" s="1"/>
      <c r="C203" s="25"/>
      <c r="E203" s="149"/>
      <c r="F203" s="196"/>
      <c r="G203" s="196"/>
      <c r="H203" s="196"/>
      <c r="I203" s="196"/>
      <c r="J203" s="196"/>
      <c r="K203" s="35"/>
      <c r="L203" s="35"/>
      <c r="M203" s="36"/>
      <c r="N203" s="36"/>
      <c r="O203" s="48"/>
      <c r="P203" s="36"/>
      <c r="Q203" s="36"/>
      <c r="R203" s="36"/>
      <c r="S203" s="36"/>
      <c r="T203" s="36"/>
      <c r="U203" s="36"/>
      <c r="V203" s="36"/>
      <c r="W203" s="36"/>
      <c r="X203" s="22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</row>
    <row r="204" spans="1:45" s="2" customFormat="1" x14ac:dyDescent="0.2">
      <c r="A204" s="1"/>
      <c r="B204" s="1"/>
      <c r="C204" s="25"/>
      <c r="E204" s="149"/>
      <c r="F204" s="196"/>
      <c r="G204" s="196"/>
      <c r="H204" s="196"/>
      <c r="I204" s="196"/>
      <c r="J204" s="196"/>
      <c r="K204" s="35"/>
      <c r="L204" s="35"/>
      <c r="M204" s="36"/>
      <c r="N204" s="36"/>
      <c r="O204" s="48"/>
      <c r="P204" s="36"/>
      <c r="Q204" s="36"/>
      <c r="R204" s="36"/>
      <c r="S204" s="36"/>
      <c r="T204" s="36"/>
      <c r="U204" s="36"/>
      <c r="V204" s="36"/>
      <c r="W204" s="36"/>
      <c r="X204" s="22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</row>
    <row r="205" spans="1:45" s="2" customFormat="1" x14ac:dyDescent="0.2">
      <c r="A205" s="1"/>
      <c r="B205" s="1"/>
      <c r="C205" s="25"/>
      <c r="E205" s="149"/>
      <c r="F205" s="196"/>
      <c r="G205" s="196"/>
      <c r="H205" s="196"/>
      <c r="I205" s="196"/>
      <c r="J205" s="196"/>
      <c r="K205" s="35"/>
      <c r="L205" s="35"/>
      <c r="M205" s="36"/>
      <c r="N205" s="36"/>
      <c r="O205" s="48"/>
      <c r="P205" s="36"/>
      <c r="Q205" s="36"/>
      <c r="R205" s="36"/>
      <c r="S205" s="36"/>
      <c r="T205" s="36"/>
      <c r="U205" s="36"/>
      <c r="V205" s="36"/>
      <c r="W205" s="36"/>
      <c r="X205" s="22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</row>
    <row r="206" spans="1:45" s="2" customFormat="1" x14ac:dyDescent="0.2">
      <c r="A206" s="1"/>
      <c r="B206" s="1"/>
      <c r="C206" s="25"/>
      <c r="E206" s="149"/>
      <c r="F206" s="196"/>
      <c r="G206" s="196"/>
      <c r="H206" s="196"/>
      <c r="I206" s="196"/>
      <c r="J206" s="196"/>
      <c r="K206" s="35"/>
      <c r="L206" s="35"/>
      <c r="M206" s="36"/>
      <c r="N206" s="36"/>
      <c r="O206" s="48"/>
      <c r="P206" s="36"/>
      <c r="Q206" s="36"/>
      <c r="R206" s="36"/>
      <c r="S206" s="36"/>
      <c r="T206" s="36"/>
      <c r="U206" s="36"/>
      <c r="V206" s="36"/>
      <c r="W206" s="36"/>
      <c r="X206" s="22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</row>
    <row r="207" spans="1:45" s="2" customFormat="1" x14ac:dyDescent="0.2">
      <c r="A207" s="1"/>
      <c r="B207" s="1"/>
      <c r="C207" s="25"/>
      <c r="E207" s="149"/>
      <c r="F207" s="196"/>
      <c r="G207" s="196"/>
      <c r="H207" s="196"/>
      <c r="I207" s="196"/>
      <c r="J207" s="196"/>
      <c r="K207" s="35"/>
      <c r="L207" s="35"/>
      <c r="M207" s="36"/>
      <c r="N207" s="36"/>
      <c r="O207" s="48"/>
      <c r="P207" s="36"/>
      <c r="Q207" s="36"/>
      <c r="R207" s="36"/>
      <c r="S207" s="36"/>
      <c r="T207" s="36"/>
      <c r="U207" s="36"/>
      <c r="V207" s="36"/>
      <c r="W207" s="36"/>
      <c r="X207" s="22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</row>
    <row r="208" spans="1:45" s="2" customFormat="1" x14ac:dyDescent="0.2">
      <c r="A208" s="1"/>
      <c r="B208" s="1"/>
      <c r="C208" s="25"/>
      <c r="E208" s="149"/>
      <c r="F208" s="196"/>
      <c r="G208" s="196"/>
      <c r="H208" s="196"/>
      <c r="I208" s="196"/>
      <c r="J208" s="196"/>
      <c r="K208" s="35"/>
      <c r="L208" s="35"/>
      <c r="M208" s="36"/>
      <c r="N208" s="36"/>
      <c r="O208" s="48"/>
      <c r="P208" s="36"/>
      <c r="Q208" s="36"/>
      <c r="R208" s="36"/>
      <c r="S208" s="36"/>
      <c r="T208" s="36"/>
      <c r="U208" s="36"/>
      <c r="V208" s="36"/>
      <c r="W208" s="36"/>
      <c r="X208" s="22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</row>
    <row r="209" spans="1:45" s="2" customFormat="1" x14ac:dyDescent="0.2">
      <c r="A209" s="1"/>
      <c r="B209" s="1"/>
      <c r="C209" s="25"/>
      <c r="E209" s="149"/>
      <c r="F209" s="196"/>
      <c r="G209" s="196"/>
      <c r="H209" s="196"/>
      <c r="I209" s="196"/>
      <c r="J209" s="196"/>
      <c r="K209" s="35"/>
      <c r="L209" s="35"/>
      <c r="M209" s="36"/>
      <c r="N209" s="36"/>
      <c r="O209" s="48"/>
      <c r="P209" s="36"/>
      <c r="Q209" s="36"/>
      <c r="R209" s="36"/>
      <c r="S209" s="36"/>
      <c r="T209" s="36"/>
      <c r="U209" s="36"/>
      <c r="V209" s="36"/>
      <c r="W209" s="36"/>
      <c r="X209" s="22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</row>
    <row r="210" spans="1:45" s="2" customFormat="1" x14ac:dyDescent="0.2">
      <c r="A210" s="1"/>
      <c r="B210" s="1"/>
      <c r="C210" s="25"/>
      <c r="E210" s="149"/>
      <c r="F210" s="196"/>
      <c r="G210" s="196"/>
      <c r="H210" s="196"/>
      <c r="I210" s="196"/>
      <c r="J210" s="196"/>
      <c r="K210" s="35"/>
      <c r="L210" s="35"/>
      <c r="M210" s="36"/>
      <c r="N210" s="36"/>
      <c r="O210" s="48"/>
      <c r="P210" s="36"/>
      <c r="Q210" s="36"/>
      <c r="R210" s="36"/>
      <c r="S210" s="36"/>
      <c r="T210" s="36"/>
      <c r="U210" s="36"/>
      <c r="V210" s="36"/>
      <c r="W210" s="36"/>
      <c r="X210" s="22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</row>
    <row r="211" spans="1:45" s="2" customFormat="1" x14ac:dyDescent="0.2">
      <c r="A211" s="1"/>
      <c r="B211" s="1"/>
      <c r="C211" s="25"/>
      <c r="E211" s="149"/>
      <c r="F211" s="196"/>
      <c r="G211" s="196"/>
      <c r="H211" s="196"/>
      <c r="I211" s="196"/>
      <c r="J211" s="196"/>
      <c r="K211" s="35"/>
      <c r="L211" s="35"/>
      <c r="M211" s="36"/>
      <c r="N211" s="36"/>
      <c r="O211" s="48"/>
      <c r="P211" s="36"/>
      <c r="Q211" s="36"/>
      <c r="R211" s="36"/>
      <c r="S211" s="36"/>
      <c r="T211" s="36"/>
      <c r="U211" s="36"/>
      <c r="V211" s="36"/>
      <c r="W211" s="36"/>
      <c r="X211" s="22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</row>
    <row r="212" spans="1:45" s="2" customFormat="1" x14ac:dyDescent="0.2">
      <c r="A212" s="1"/>
      <c r="B212" s="1"/>
      <c r="C212" s="25"/>
      <c r="E212" s="149"/>
      <c r="F212" s="196"/>
      <c r="G212" s="196"/>
      <c r="H212" s="196"/>
      <c r="I212" s="196"/>
      <c r="J212" s="196"/>
      <c r="K212" s="35"/>
      <c r="L212" s="35"/>
      <c r="M212" s="36"/>
      <c r="N212" s="36"/>
      <c r="O212" s="48"/>
      <c r="P212" s="36"/>
      <c r="Q212" s="36"/>
      <c r="R212" s="36"/>
      <c r="S212" s="36"/>
      <c r="T212" s="36"/>
      <c r="U212" s="36"/>
      <c r="V212" s="36"/>
      <c r="W212" s="36"/>
      <c r="X212" s="2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</row>
    <row r="213" spans="1:45" s="2" customFormat="1" x14ac:dyDescent="0.2">
      <c r="A213" s="1"/>
      <c r="B213" s="1"/>
      <c r="C213" s="25"/>
      <c r="E213" s="149"/>
      <c r="F213" s="196"/>
      <c r="G213" s="196"/>
      <c r="H213" s="196"/>
      <c r="I213" s="196"/>
      <c r="J213" s="196"/>
      <c r="K213" s="35"/>
      <c r="L213" s="35"/>
      <c r="M213" s="36"/>
      <c r="N213" s="36"/>
      <c r="O213" s="48"/>
      <c r="P213" s="36"/>
      <c r="Q213" s="36"/>
      <c r="R213" s="36"/>
      <c r="S213" s="36"/>
      <c r="T213" s="36"/>
      <c r="U213" s="36"/>
      <c r="V213" s="36"/>
      <c r="W213" s="36"/>
      <c r="X213" s="22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</row>
    <row r="214" spans="1:45" s="2" customFormat="1" x14ac:dyDescent="0.2">
      <c r="A214" s="1"/>
      <c r="B214" s="1"/>
      <c r="C214" s="25"/>
      <c r="E214" s="149"/>
      <c r="F214" s="196"/>
      <c r="G214" s="196"/>
      <c r="H214" s="196"/>
      <c r="I214" s="196"/>
      <c r="J214" s="196"/>
      <c r="K214" s="35"/>
      <c r="L214" s="35"/>
      <c r="M214" s="36"/>
      <c r="N214" s="36"/>
      <c r="O214" s="48"/>
      <c r="P214" s="36"/>
      <c r="Q214" s="36"/>
      <c r="R214" s="36"/>
      <c r="S214" s="36"/>
      <c r="T214" s="36"/>
      <c r="U214" s="36"/>
      <c r="V214" s="36"/>
      <c r="W214" s="36"/>
      <c r="X214" s="22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</row>
    <row r="215" spans="1:45" s="2" customFormat="1" x14ac:dyDescent="0.2">
      <c r="A215" s="1"/>
      <c r="B215" s="1"/>
      <c r="C215" s="25"/>
      <c r="E215" s="149"/>
      <c r="F215" s="196"/>
      <c r="G215" s="196"/>
      <c r="H215" s="196"/>
      <c r="I215" s="196"/>
      <c r="J215" s="196"/>
      <c r="K215" s="35"/>
      <c r="L215" s="35"/>
      <c r="M215" s="36"/>
      <c r="N215" s="36"/>
      <c r="O215" s="48"/>
      <c r="P215" s="36"/>
      <c r="Q215" s="36"/>
      <c r="R215" s="36"/>
      <c r="S215" s="36"/>
      <c r="T215" s="36"/>
      <c r="U215" s="36"/>
      <c r="V215" s="36"/>
      <c r="W215" s="36"/>
      <c r="X215" s="22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</row>
    <row r="216" spans="1:45" s="2" customFormat="1" x14ac:dyDescent="0.2">
      <c r="A216" s="1"/>
      <c r="B216" s="1"/>
      <c r="C216" s="25"/>
      <c r="E216" s="149"/>
      <c r="F216" s="196"/>
      <c r="G216" s="196"/>
      <c r="H216" s="196"/>
      <c r="I216" s="196"/>
      <c r="J216" s="196"/>
      <c r="K216" s="35"/>
      <c r="L216" s="35"/>
      <c r="M216" s="36"/>
      <c r="N216" s="36"/>
      <c r="O216" s="48"/>
      <c r="P216" s="36"/>
      <c r="Q216" s="36"/>
      <c r="R216" s="36"/>
      <c r="S216" s="36"/>
      <c r="T216" s="36"/>
      <c r="U216" s="36"/>
      <c r="V216" s="36"/>
      <c r="W216" s="36"/>
      <c r="X216" s="22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</row>
    <row r="217" spans="1:45" s="2" customFormat="1" x14ac:dyDescent="0.2">
      <c r="A217" s="1"/>
      <c r="B217" s="1"/>
      <c r="C217" s="25"/>
      <c r="E217" s="149"/>
      <c r="F217" s="196"/>
      <c r="G217" s="196"/>
      <c r="H217" s="196"/>
      <c r="I217" s="196"/>
      <c r="J217" s="196"/>
      <c r="K217" s="35"/>
      <c r="L217" s="35"/>
      <c r="M217" s="36"/>
      <c r="N217" s="36"/>
      <c r="O217" s="48"/>
      <c r="P217" s="36"/>
      <c r="Q217" s="36"/>
      <c r="R217" s="36"/>
      <c r="S217" s="36"/>
      <c r="T217" s="36"/>
      <c r="U217" s="36"/>
      <c r="V217" s="36"/>
      <c r="W217" s="36"/>
      <c r="X217" s="22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</row>
    <row r="218" spans="1:45" s="2" customFormat="1" x14ac:dyDescent="0.2">
      <c r="A218" s="1"/>
      <c r="B218" s="1"/>
      <c r="C218" s="25"/>
      <c r="E218" s="149"/>
      <c r="F218" s="196"/>
      <c r="G218" s="196"/>
      <c r="H218" s="196"/>
      <c r="I218" s="196"/>
      <c r="J218" s="196"/>
      <c r="K218" s="35"/>
      <c r="L218" s="35"/>
      <c r="M218" s="36"/>
      <c r="N218" s="36"/>
      <c r="O218" s="48"/>
      <c r="P218" s="36"/>
      <c r="Q218" s="36"/>
      <c r="R218" s="36"/>
      <c r="S218" s="36"/>
      <c r="T218" s="36"/>
      <c r="U218" s="36"/>
      <c r="V218" s="36"/>
      <c r="W218" s="36"/>
      <c r="X218" s="22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</row>
    <row r="219" spans="1:45" s="2" customFormat="1" x14ac:dyDescent="0.2">
      <c r="A219" s="1"/>
      <c r="B219" s="1"/>
      <c r="C219" s="25"/>
      <c r="E219" s="149"/>
      <c r="F219" s="196"/>
      <c r="G219" s="196"/>
      <c r="H219" s="196"/>
      <c r="I219" s="196"/>
      <c r="J219" s="196"/>
      <c r="K219" s="35"/>
      <c r="L219" s="35"/>
      <c r="M219" s="36"/>
      <c r="N219" s="36"/>
      <c r="O219" s="48"/>
      <c r="P219" s="36"/>
      <c r="Q219" s="36"/>
      <c r="R219" s="36"/>
      <c r="S219" s="36"/>
      <c r="T219" s="36"/>
      <c r="U219" s="36"/>
      <c r="V219" s="36"/>
      <c r="W219" s="36"/>
      <c r="X219" s="22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</row>
    <row r="220" spans="1:45" s="2" customFormat="1" x14ac:dyDescent="0.2">
      <c r="A220" s="1"/>
      <c r="B220" s="1"/>
      <c r="C220" s="25"/>
      <c r="E220" s="149"/>
      <c r="F220" s="196"/>
      <c r="G220" s="196"/>
      <c r="H220" s="196"/>
      <c r="I220" s="196"/>
      <c r="J220" s="196"/>
      <c r="K220" s="35"/>
      <c r="L220" s="35"/>
      <c r="M220" s="36"/>
      <c r="N220" s="36"/>
      <c r="O220" s="48"/>
      <c r="P220" s="36"/>
      <c r="Q220" s="36"/>
      <c r="R220" s="36"/>
      <c r="S220" s="36"/>
      <c r="T220" s="36"/>
      <c r="U220" s="36"/>
      <c r="V220" s="36"/>
      <c r="W220" s="36"/>
      <c r="X220" s="22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</row>
    <row r="221" spans="1:45" s="2" customFormat="1" x14ac:dyDescent="0.2">
      <c r="A221" s="1"/>
      <c r="B221" s="1"/>
      <c r="C221" s="25"/>
      <c r="E221" s="149"/>
      <c r="F221" s="196"/>
      <c r="G221" s="196"/>
      <c r="H221" s="196"/>
      <c r="I221" s="196"/>
      <c r="J221" s="196"/>
      <c r="K221" s="35"/>
      <c r="L221" s="35"/>
      <c r="M221" s="36"/>
      <c r="N221" s="36"/>
      <c r="O221" s="48"/>
      <c r="P221" s="36"/>
      <c r="Q221" s="36"/>
      <c r="R221" s="36"/>
      <c r="S221" s="36"/>
      <c r="T221" s="36"/>
      <c r="U221" s="36"/>
      <c r="V221" s="36"/>
      <c r="W221" s="36"/>
      <c r="X221" s="22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</row>
    <row r="222" spans="1:45" s="2" customFormat="1" x14ac:dyDescent="0.2">
      <c r="A222" s="1"/>
      <c r="B222" s="1"/>
      <c r="C222" s="25"/>
      <c r="E222" s="149"/>
      <c r="F222" s="196"/>
      <c r="G222" s="196"/>
      <c r="H222" s="196"/>
      <c r="I222" s="196"/>
      <c r="J222" s="196"/>
      <c r="K222" s="35"/>
      <c r="L222" s="35"/>
      <c r="M222" s="36"/>
      <c r="N222" s="36"/>
      <c r="O222" s="48"/>
      <c r="P222" s="36"/>
      <c r="Q222" s="36"/>
      <c r="R222" s="36"/>
      <c r="S222" s="36"/>
      <c r="T222" s="36"/>
      <c r="U222" s="36"/>
      <c r="V222" s="36"/>
      <c r="W222" s="36"/>
      <c r="X222" s="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</row>
    <row r="223" spans="1:45" s="2" customFormat="1" x14ac:dyDescent="0.2">
      <c r="A223" s="1"/>
      <c r="B223" s="1"/>
      <c r="C223" s="25"/>
      <c r="E223" s="149"/>
      <c r="F223" s="196"/>
      <c r="G223" s="196"/>
      <c r="H223" s="196"/>
      <c r="I223" s="196"/>
      <c r="J223" s="196"/>
      <c r="K223" s="35"/>
      <c r="L223" s="35"/>
      <c r="M223" s="36"/>
      <c r="N223" s="36"/>
      <c r="O223" s="48"/>
      <c r="P223" s="36"/>
      <c r="Q223" s="36"/>
      <c r="R223" s="36"/>
      <c r="S223" s="36"/>
      <c r="T223" s="36"/>
      <c r="U223" s="36"/>
      <c r="V223" s="36"/>
      <c r="W223" s="36"/>
      <c r="X223" s="22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</row>
    <row r="224" spans="1:45" s="2" customFormat="1" x14ac:dyDescent="0.2">
      <c r="A224" s="1"/>
      <c r="B224" s="1"/>
      <c r="C224" s="25"/>
      <c r="E224" s="149"/>
      <c r="F224" s="196"/>
      <c r="G224" s="196"/>
      <c r="H224" s="196"/>
      <c r="I224" s="196"/>
      <c r="J224" s="196"/>
      <c r="K224" s="35"/>
      <c r="L224" s="35"/>
      <c r="M224" s="36"/>
      <c r="N224" s="36"/>
      <c r="O224" s="48"/>
      <c r="P224" s="36"/>
      <c r="Q224" s="36"/>
      <c r="R224" s="36"/>
      <c r="S224" s="36"/>
      <c r="T224" s="36"/>
      <c r="U224" s="36"/>
      <c r="V224" s="36"/>
      <c r="W224" s="36"/>
      <c r="X224" s="22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</row>
    <row r="225" spans="1:45" s="2" customFormat="1" x14ac:dyDescent="0.2">
      <c r="A225" s="1"/>
      <c r="B225" s="1"/>
      <c r="C225" s="25"/>
      <c r="E225" s="149"/>
      <c r="F225" s="196"/>
      <c r="G225" s="196"/>
      <c r="H225" s="196"/>
      <c r="I225" s="196"/>
      <c r="J225" s="196"/>
      <c r="K225" s="35"/>
      <c r="L225" s="35"/>
      <c r="M225" s="36"/>
      <c r="N225" s="36"/>
      <c r="O225" s="48"/>
      <c r="P225" s="36"/>
      <c r="Q225" s="36"/>
      <c r="R225" s="36"/>
      <c r="S225" s="36"/>
      <c r="T225" s="36"/>
      <c r="U225" s="36"/>
      <c r="V225" s="36"/>
      <c r="W225" s="36"/>
      <c r="X225" s="22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</row>
    <row r="226" spans="1:45" s="2" customFormat="1" x14ac:dyDescent="0.2">
      <c r="A226" s="1"/>
      <c r="B226" s="1"/>
      <c r="C226" s="25"/>
      <c r="E226" s="149"/>
      <c r="F226" s="196"/>
      <c r="G226" s="196"/>
      <c r="H226" s="196"/>
      <c r="I226" s="196"/>
      <c r="J226" s="196"/>
      <c r="K226" s="35"/>
      <c r="L226" s="35"/>
      <c r="M226" s="36"/>
      <c r="N226" s="36"/>
      <c r="O226" s="48"/>
      <c r="P226" s="36"/>
      <c r="Q226" s="36"/>
      <c r="R226" s="36"/>
      <c r="S226" s="36"/>
      <c r="T226" s="36"/>
      <c r="U226" s="36"/>
      <c r="V226" s="36"/>
      <c r="W226" s="36"/>
      <c r="X226" s="22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</row>
    <row r="227" spans="1:45" s="2" customFormat="1" x14ac:dyDescent="0.2">
      <c r="A227" s="1"/>
      <c r="B227" s="1"/>
      <c r="C227" s="25"/>
      <c r="E227" s="149"/>
      <c r="F227" s="196"/>
      <c r="G227" s="196"/>
      <c r="H227" s="196"/>
      <c r="I227" s="196"/>
      <c r="J227" s="196"/>
      <c r="K227" s="35"/>
      <c r="L227" s="35"/>
      <c r="M227" s="36"/>
      <c r="N227" s="36"/>
      <c r="O227" s="48"/>
      <c r="P227" s="36"/>
      <c r="Q227" s="36"/>
      <c r="R227" s="36"/>
      <c r="S227" s="36"/>
      <c r="T227" s="36"/>
      <c r="U227" s="36"/>
      <c r="V227" s="36"/>
      <c r="W227" s="36"/>
      <c r="X227" s="22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</row>
    <row r="228" spans="1:45" s="2" customFormat="1" x14ac:dyDescent="0.2">
      <c r="A228" s="1"/>
      <c r="B228" s="1"/>
      <c r="C228" s="25"/>
      <c r="E228" s="149"/>
      <c r="F228" s="196"/>
      <c r="G228" s="196"/>
      <c r="H228" s="196"/>
      <c r="I228" s="196"/>
      <c r="J228" s="196"/>
      <c r="K228" s="35"/>
      <c r="L228" s="35"/>
      <c r="M228" s="36"/>
      <c r="N228" s="36"/>
      <c r="O228" s="48"/>
      <c r="P228" s="36"/>
      <c r="Q228" s="36"/>
      <c r="R228" s="36"/>
      <c r="S228" s="36"/>
      <c r="T228" s="36"/>
      <c r="U228" s="36"/>
      <c r="V228" s="36"/>
      <c r="W228" s="36"/>
      <c r="X228" s="22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</row>
    <row r="229" spans="1:45" s="2" customFormat="1" x14ac:dyDescent="0.2">
      <c r="A229" s="1"/>
      <c r="B229" s="1"/>
      <c r="C229" s="25"/>
      <c r="E229" s="149"/>
      <c r="F229" s="196"/>
      <c r="G229" s="196"/>
      <c r="H229" s="196"/>
      <c r="I229" s="196"/>
      <c r="J229" s="196"/>
      <c r="K229" s="35"/>
      <c r="L229" s="35"/>
      <c r="M229" s="36"/>
      <c r="N229" s="36"/>
      <c r="O229" s="48"/>
      <c r="P229" s="36"/>
      <c r="Q229" s="36"/>
      <c r="R229" s="36"/>
      <c r="S229" s="36"/>
      <c r="T229" s="36"/>
      <c r="U229" s="36"/>
      <c r="V229" s="36"/>
      <c r="W229" s="36"/>
      <c r="X229" s="22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</row>
    <row r="230" spans="1:45" s="2" customFormat="1" x14ac:dyDescent="0.2">
      <c r="A230" s="1"/>
      <c r="B230" s="1"/>
      <c r="C230" s="25"/>
      <c r="E230" s="149"/>
      <c r="F230" s="196"/>
      <c r="G230" s="196"/>
      <c r="H230" s="196"/>
      <c r="I230" s="196"/>
      <c r="J230" s="196"/>
      <c r="K230" s="35"/>
      <c r="L230" s="35"/>
      <c r="M230" s="36"/>
      <c r="N230" s="36"/>
      <c r="O230" s="48"/>
      <c r="P230" s="36"/>
      <c r="Q230" s="36"/>
      <c r="R230" s="36"/>
      <c r="S230" s="36"/>
      <c r="T230" s="36"/>
      <c r="U230" s="36"/>
      <c r="V230" s="36"/>
      <c r="W230" s="36"/>
      <c r="X230" s="22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</row>
    <row r="231" spans="1:45" s="2" customFormat="1" x14ac:dyDescent="0.2">
      <c r="A231" s="1"/>
      <c r="B231" s="1"/>
      <c r="C231" s="25"/>
      <c r="E231" s="149"/>
      <c r="F231" s="196"/>
      <c r="G231" s="196"/>
      <c r="H231" s="196"/>
      <c r="I231" s="196"/>
      <c r="J231" s="196"/>
      <c r="K231" s="35"/>
      <c r="L231" s="35"/>
      <c r="M231" s="36"/>
      <c r="N231" s="36"/>
      <c r="O231" s="48"/>
      <c r="P231" s="36"/>
      <c r="Q231" s="36"/>
      <c r="R231" s="36"/>
      <c r="S231" s="36"/>
      <c r="T231" s="36"/>
      <c r="U231" s="36"/>
      <c r="V231" s="36"/>
      <c r="W231" s="36"/>
      <c r="X231" s="22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</row>
    <row r="232" spans="1:45" s="2" customFormat="1" x14ac:dyDescent="0.2">
      <c r="A232" s="1"/>
      <c r="B232" s="1"/>
      <c r="C232" s="25"/>
      <c r="E232" s="149"/>
      <c r="F232" s="196"/>
      <c r="G232" s="196"/>
      <c r="H232" s="196"/>
      <c r="I232" s="196"/>
      <c r="J232" s="196"/>
      <c r="K232" s="35"/>
      <c r="L232" s="35"/>
      <c r="M232" s="36"/>
      <c r="N232" s="36"/>
      <c r="O232" s="48"/>
      <c r="P232" s="36"/>
      <c r="Q232" s="36"/>
      <c r="R232" s="36"/>
      <c r="S232" s="36"/>
      <c r="T232" s="36"/>
      <c r="U232" s="36"/>
      <c r="V232" s="36"/>
      <c r="W232" s="36"/>
      <c r="X232" s="2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</row>
    <row r="233" spans="1:45" s="2" customFormat="1" x14ac:dyDescent="0.2">
      <c r="A233" s="1"/>
      <c r="B233" s="1"/>
      <c r="C233" s="25"/>
      <c r="E233" s="149"/>
      <c r="F233" s="196"/>
      <c r="G233" s="196"/>
      <c r="H233" s="196"/>
      <c r="I233" s="196"/>
      <c r="J233" s="196"/>
      <c r="K233" s="35"/>
      <c r="L233" s="35"/>
      <c r="M233" s="36"/>
      <c r="N233" s="36"/>
      <c r="O233" s="48"/>
      <c r="P233" s="36"/>
      <c r="Q233" s="36"/>
      <c r="R233" s="36"/>
      <c r="S233" s="36"/>
      <c r="T233" s="36"/>
      <c r="U233" s="36"/>
      <c r="V233" s="36"/>
      <c r="W233" s="36"/>
      <c r="X233" s="22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</row>
    <row r="234" spans="1:45" s="2" customFormat="1" x14ac:dyDescent="0.2">
      <c r="A234" s="1"/>
      <c r="B234" s="1"/>
      <c r="C234" s="25"/>
      <c r="E234" s="149"/>
      <c r="F234" s="196"/>
      <c r="G234" s="196"/>
      <c r="H234" s="196"/>
      <c r="I234" s="196"/>
      <c r="J234" s="196"/>
      <c r="K234" s="35"/>
      <c r="L234" s="35"/>
      <c r="M234" s="36"/>
      <c r="N234" s="36"/>
      <c r="O234" s="48"/>
      <c r="P234" s="36"/>
      <c r="Q234" s="36"/>
      <c r="R234" s="36"/>
      <c r="S234" s="36"/>
      <c r="T234" s="36"/>
      <c r="U234" s="36"/>
      <c r="V234" s="36"/>
      <c r="W234" s="36"/>
      <c r="X234" s="22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</row>
    <row r="235" spans="1:45" s="2" customFormat="1" x14ac:dyDescent="0.2">
      <c r="A235" s="1"/>
      <c r="B235" s="1"/>
      <c r="C235" s="25"/>
      <c r="E235" s="149"/>
      <c r="F235" s="196"/>
      <c r="G235" s="196"/>
      <c r="H235" s="196"/>
      <c r="I235" s="196"/>
      <c r="J235" s="196"/>
      <c r="K235" s="35"/>
      <c r="L235" s="35"/>
      <c r="M235" s="36"/>
      <c r="N235" s="36"/>
      <c r="O235" s="48"/>
      <c r="P235" s="36"/>
      <c r="Q235" s="36"/>
      <c r="R235" s="36"/>
      <c r="S235" s="36"/>
      <c r="T235" s="36"/>
      <c r="U235" s="36"/>
      <c r="V235" s="36"/>
      <c r="W235" s="36"/>
      <c r="X235" s="22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</row>
    <row r="236" spans="1:45" s="2" customFormat="1" x14ac:dyDescent="0.2">
      <c r="A236" s="1"/>
      <c r="B236" s="1"/>
      <c r="C236" s="25"/>
      <c r="E236" s="149"/>
      <c r="F236" s="196"/>
      <c r="G236" s="196"/>
      <c r="H236" s="196"/>
      <c r="I236" s="196"/>
      <c r="J236" s="196"/>
      <c r="K236" s="35"/>
      <c r="L236" s="35"/>
      <c r="M236" s="36"/>
      <c r="N236" s="36"/>
      <c r="O236" s="48"/>
      <c r="P236" s="36"/>
      <c r="Q236" s="36"/>
      <c r="R236" s="36"/>
      <c r="S236" s="36"/>
      <c r="T236" s="36"/>
      <c r="U236" s="36"/>
      <c r="V236" s="36"/>
      <c r="W236" s="36"/>
      <c r="X236" s="22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</row>
    <row r="237" spans="1:45" s="2" customFormat="1" x14ac:dyDescent="0.2">
      <c r="A237" s="1"/>
      <c r="B237" s="1"/>
      <c r="C237" s="25"/>
      <c r="E237" s="149"/>
      <c r="F237" s="196"/>
      <c r="G237" s="196"/>
      <c r="H237" s="196"/>
      <c r="I237" s="196"/>
      <c r="J237" s="196"/>
      <c r="K237" s="35"/>
      <c r="L237" s="35"/>
      <c r="M237" s="36"/>
      <c r="N237" s="36"/>
      <c r="O237" s="48"/>
      <c r="P237" s="36"/>
      <c r="Q237" s="36"/>
      <c r="R237" s="36"/>
      <c r="S237" s="36"/>
      <c r="T237" s="36"/>
      <c r="U237" s="36"/>
      <c r="V237" s="36"/>
      <c r="W237" s="36"/>
      <c r="X237" s="22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</row>
    <row r="238" spans="1:45" s="2" customFormat="1" x14ac:dyDescent="0.2">
      <c r="A238" s="1"/>
      <c r="B238" s="1"/>
      <c r="C238" s="25"/>
      <c r="E238" s="149"/>
      <c r="F238" s="196"/>
      <c r="G238" s="196"/>
      <c r="H238" s="196"/>
      <c r="I238" s="196"/>
      <c r="J238" s="196"/>
      <c r="K238" s="35"/>
      <c r="L238" s="35"/>
      <c r="M238" s="36"/>
      <c r="N238" s="36"/>
      <c r="O238" s="48"/>
      <c r="P238" s="36"/>
      <c r="Q238" s="36"/>
      <c r="R238" s="36"/>
      <c r="S238" s="36"/>
      <c r="T238" s="36"/>
      <c r="U238" s="36"/>
      <c r="V238" s="36"/>
      <c r="W238" s="36"/>
      <c r="X238" s="22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</row>
    <row r="239" spans="1:45" s="2" customFormat="1" x14ac:dyDescent="0.2">
      <c r="A239" s="1"/>
      <c r="B239" s="1"/>
      <c r="C239" s="25"/>
      <c r="E239" s="149"/>
      <c r="F239" s="196"/>
      <c r="G239" s="196"/>
      <c r="H239" s="196"/>
      <c r="I239" s="196"/>
      <c r="J239" s="196"/>
      <c r="K239" s="35"/>
      <c r="L239" s="35"/>
      <c r="M239" s="36"/>
      <c r="N239" s="36"/>
      <c r="O239" s="48"/>
      <c r="P239" s="36"/>
      <c r="Q239" s="36"/>
      <c r="R239" s="36"/>
      <c r="S239" s="36"/>
      <c r="T239" s="36"/>
      <c r="U239" s="36"/>
      <c r="V239" s="36"/>
      <c r="W239" s="36"/>
      <c r="X239" s="22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</row>
    <row r="240" spans="1:45" s="2" customFormat="1" x14ac:dyDescent="0.2">
      <c r="A240" s="1"/>
      <c r="B240" s="1"/>
      <c r="C240" s="25"/>
      <c r="E240" s="149"/>
      <c r="F240" s="196"/>
      <c r="G240" s="196"/>
      <c r="H240" s="196"/>
      <c r="I240" s="196"/>
      <c r="J240" s="196"/>
      <c r="K240" s="35"/>
      <c r="L240" s="35"/>
      <c r="M240" s="36"/>
      <c r="N240" s="36"/>
      <c r="O240" s="48"/>
      <c r="P240" s="36"/>
      <c r="Q240" s="36"/>
      <c r="R240" s="36"/>
      <c r="S240" s="36"/>
      <c r="T240" s="36"/>
      <c r="U240" s="36"/>
      <c r="V240" s="36"/>
      <c r="W240" s="36"/>
      <c r="X240" s="22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</row>
    <row r="241" spans="1:45" s="2" customFormat="1" x14ac:dyDescent="0.2">
      <c r="A241" s="1"/>
      <c r="B241" s="1"/>
      <c r="C241" s="25"/>
      <c r="E241" s="149"/>
      <c r="F241" s="196"/>
      <c r="G241" s="196"/>
      <c r="H241" s="196"/>
      <c r="I241" s="196"/>
      <c r="J241" s="196"/>
      <c r="K241" s="35"/>
      <c r="L241" s="35"/>
      <c r="M241" s="36"/>
      <c r="N241" s="36"/>
      <c r="O241" s="48"/>
      <c r="P241" s="36"/>
      <c r="Q241" s="36"/>
      <c r="R241" s="36"/>
      <c r="S241" s="36"/>
      <c r="T241" s="36"/>
      <c r="U241" s="36"/>
      <c r="V241" s="36"/>
      <c r="W241" s="36"/>
      <c r="X241" s="22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</row>
    <row r="242" spans="1:45" s="2" customFormat="1" x14ac:dyDescent="0.2">
      <c r="A242" s="1"/>
      <c r="B242" s="1"/>
      <c r="C242" s="25"/>
      <c r="E242" s="149"/>
      <c r="F242" s="196"/>
      <c r="G242" s="196"/>
      <c r="H242" s="196"/>
      <c r="I242" s="196"/>
      <c r="J242" s="196"/>
      <c r="K242" s="35"/>
      <c r="L242" s="35"/>
      <c r="M242" s="36"/>
      <c r="N242" s="36"/>
      <c r="O242" s="48"/>
      <c r="P242" s="36"/>
      <c r="Q242" s="36"/>
      <c r="R242" s="36"/>
      <c r="S242" s="36"/>
      <c r="T242" s="36"/>
      <c r="U242" s="36"/>
      <c r="V242" s="36"/>
      <c r="W242" s="36"/>
      <c r="X242" s="2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</row>
    <row r="243" spans="1:45" s="2" customFormat="1" x14ac:dyDescent="0.2">
      <c r="A243" s="1"/>
      <c r="B243" s="1"/>
      <c r="C243" s="25"/>
      <c r="E243" s="149"/>
      <c r="F243" s="196"/>
      <c r="G243" s="196"/>
      <c r="H243" s="196"/>
      <c r="I243" s="196"/>
      <c r="J243" s="196"/>
      <c r="K243" s="35"/>
      <c r="L243" s="35"/>
      <c r="M243" s="36"/>
      <c r="N243" s="36"/>
      <c r="O243" s="48"/>
      <c r="P243" s="36"/>
      <c r="Q243" s="36"/>
      <c r="R243" s="36"/>
      <c r="S243" s="36"/>
      <c r="T243" s="36"/>
      <c r="U243" s="36"/>
      <c r="V243" s="36"/>
      <c r="W243" s="36"/>
      <c r="X243" s="22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</row>
    <row r="244" spans="1:45" s="2" customFormat="1" x14ac:dyDescent="0.2">
      <c r="A244" s="1"/>
      <c r="B244" s="1"/>
      <c r="C244" s="25"/>
      <c r="E244" s="149"/>
      <c r="F244" s="196"/>
      <c r="G244" s="196"/>
      <c r="H244" s="196"/>
      <c r="I244" s="196"/>
      <c r="J244" s="196"/>
      <c r="K244" s="35"/>
      <c r="L244" s="35"/>
      <c r="M244" s="36"/>
      <c r="N244" s="36"/>
      <c r="O244" s="48"/>
      <c r="P244" s="36"/>
      <c r="Q244" s="36"/>
      <c r="R244" s="36"/>
      <c r="S244" s="36"/>
      <c r="T244" s="36"/>
      <c r="U244" s="36"/>
      <c r="V244" s="36"/>
      <c r="W244" s="36"/>
      <c r="X244" s="22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</row>
    <row r="245" spans="1:45" s="2" customFormat="1" x14ac:dyDescent="0.2">
      <c r="A245" s="1"/>
      <c r="B245" s="1"/>
      <c r="C245" s="25"/>
      <c r="E245" s="149"/>
      <c r="F245" s="196"/>
      <c r="G245" s="196"/>
      <c r="H245" s="196"/>
      <c r="I245" s="196"/>
      <c r="J245" s="196"/>
      <c r="K245" s="35"/>
      <c r="L245" s="35"/>
      <c r="M245" s="36"/>
      <c r="N245" s="36"/>
      <c r="O245" s="48"/>
      <c r="P245" s="36"/>
      <c r="Q245" s="36"/>
      <c r="R245" s="36"/>
      <c r="S245" s="36"/>
      <c r="T245" s="36"/>
      <c r="U245" s="36"/>
      <c r="V245" s="36"/>
      <c r="W245" s="36"/>
      <c r="X245" s="22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</row>
    <row r="246" spans="1:45" s="2" customFormat="1" x14ac:dyDescent="0.2">
      <c r="A246" s="1"/>
      <c r="B246" s="1"/>
      <c r="C246" s="25"/>
      <c r="E246" s="149"/>
      <c r="F246" s="196"/>
      <c r="G246" s="196"/>
      <c r="H246" s="196"/>
      <c r="I246" s="196"/>
      <c r="J246" s="196"/>
      <c r="K246" s="35"/>
      <c r="L246" s="35"/>
      <c r="M246" s="36"/>
      <c r="N246" s="36"/>
      <c r="O246" s="48"/>
      <c r="P246" s="36"/>
      <c r="Q246" s="36"/>
      <c r="R246" s="36"/>
      <c r="S246" s="36"/>
      <c r="T246" s="36"/>
      <c r="U246" s="36"/>
      <c r="V246" s="36"/>
      <c r="W246" s="36"/>
      <c r="X246" s="22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</row>
    <row r="247" spans="1:45" s="2" customFormat="1" x14ac:dyDescent="0.2">
      <c r="A247" s="1"/>
      <c r="B247" s="1"/>
      <c r="C247" s="25"/>
      <c r="E247" s="149"/>
      <c r="F247" s="196"/>
      <c r="G247" s="196"/>
      <c r="H247" s="196"/>
      <c r="I247" s="196"/>
      <c r="J247" s="196"/>
      <c r="K247" s="35"/>
      <c r="L247" s="35"/>
      <c r="M247" s="36"/>
      <c r="N247" s="36"/>
      <c r="O247" s="48"/>
      <c r="P247" s="36"/>
      <c r="Q247" s="36"/>
      <c r="R247" s="36"/>
      <c r="S247" s="36"/>
      <c r="T247" s="36"/>
      <c r="U247" s="36"/>
      <c r="V247" s="36"/>
      <c r="W247" s="36"/>
      <c r="X247" s="22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</row>
  </sheetData>
  <mergeCells count="4">
    <mergeCell ref="A1:K1"/>
    <mergeCell ref="K90:V90"/>
    <mergeCell ref="K3:V3"/>
    <mergeCell ref="A3:H3"/>
  </mergeCells>
  <pageMargins left="0" right="0" top="0.11811023622047245" bottom="0.23622047244094491" header="0.51181102362204722" footer="0.15748031496062992"/>
  <pageSetup paperSize="8" scale="74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>
    <row r="1" spans="1:1" x14ac:dyDescent="0.2">
      <c r="A1" s="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11-Lesy</vt:lpstr>
      <vt:lpstr>Hárok1</vt:lpstr>
      <vt:lpstr>Hárok2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</dc:creator>
  <cp:lastModifiedBy>NEUPAUEROVÁ Jana</cp:lastModifiedBy>
  <cp:lastPrinted>2021-04-20T09:11:15Z</cp:lastPrinted>
  <dcterms:created xsi:type="dcterms:W3CDTF">2014-03-31T06:58:29Z</dcterms:created>
  <dcterms:modified xsi:type="dcterms:W3CDTF">2021-04-20T09:12:29Z</dcterms:modified>
</cp:coreProperties>
</file>