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4" i="1" l="1"/>
  <c r="G165" i="1"/>
  <c r="G166" i="1" s="1"/>
  <c r="H166" i="1"/>
  <c r="I166" i="1"/>
  <c r="J166" i="1"/>
  <c r="I167" i="1"/>
  <c r="H165" i="1"/>
  <c r="I165" i="1"/>
  <c r="J165" i="1"/>
  <c r="K162" i="1"/>
  <c r="K163" i="1"/>
  <c r="K164" i="1"/>
  <c r="K161" i="1"/>
  <c r="G70" i="1"/>
  <c r="H159" i="1"/>
  <c r="I159" i="1"/>
  <c r="J159" i="1"/>
  <c r="G159" i="1"/>
  <c r="H151" i="1"/>
  <c r="H152" i="1" s="1"/>
  <c r="I151" i="1"/>
  <c r="I152" i="1" s="1"/>
  <c r="J151" i="1"/>
  <c r="J152" i="1" s="1"/>
  <c r="G151" i="1"/>
  <c r="G152" i="1" s="1"/>
  <c r="H143" i="1"/>
  <c r="I143" i="1"/>
  <c r="J143" i="1"/>
  <c r="G143" i="1"/>
  <c r="K81" i="1"/>
  <c r="H70" i="1"/>
  <c r="I70" i="1"/>
  <c r="J70" i="1"/>
  <c r="H25" i="1"/>
  <c r="I25" i="1"/>
  <c r="J25" i="1"/>
  <c r="G25" i="1"/>
  <c r="K11" i="1"/>
  <c r="K12" i="1"/>
  <c r="K15" i="1"/>
  <c r="K17" i="1"/>
  <c r="K18" i="1"/>
  <c r="K19" i="1"/>
  <c r="K20" i="1"/>
  <c r="K21" i="1"/>
  <c r="K22" i="1"/>
  <c r="K23" i="1"/>
  <c r="K27" i="1"/>
  <c r="K28" i="1"/>
  <c r="K29" i="1"/>
  <c r="K30" i="1"/>
  <c r="K31" i="1"/>
  <c r="K32" i="1"/>
  <c r="K33" i="1"/>
  <c r="K34" i="1"/>
  <c r="K36" i="1"/>
  <c r="K37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60" i="1"/>
  <c r="K62" i="1"/>
  <c r="K63" i="1"/>
  <c r="K66" i="1"/>
  <c r="K67" i="1"/>
  <c r="K68" i="1"/>
  <c r="K69" i="1"/>
  <c r="K72" i="1"/>
  <c r="K73" i="1"/>
  <c r="K74" i="1"/>
  <c r="K77" i="1"/>
  <c r="K78" i="1"/>
  <c r="K79" i="1"/>
  <c r="K82" i="1"/>
  <c r="K84" i="1"/>
  <c r="K85" i="1"/>
  <c r="K87" i="1"/>
  <c r="K88" i="1"/>
  <c r="K90" i="1"/>
  <c r="K91" i="1"/>
  <c r="K92" i="1"/>
  <c r="K94" i="1"/>
  <c r="K95" i="1"/>
  <c r="K97" i="1"/>
  <c r="K98" i="1"/>
  <c r="K99" i="1"/>
  <c r="K103" i="1"/>
  <c r="K104" i="1"/>
  <c r="K105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6" i="1"/>
  <c r="K147" i="1"/>
  <c r="K148" i="1"/>
  <c r="K149" i="1"/>
  <c r="K150" i="1"/>
  <c r="K155" i="1"/>
  <c r="K156" i="1"/>
  <c r="K157" i="1"/>
  <c r="K9" i="1"/>
  <c r="J144" i="1" l="1"/>
  <c r="H144" i="1"/>
  <c r="I144" i="1"/>
  <c r="I153" i="1" l="1"/>
</calcChain>
</file>

<file path=xl/sharedStrings.xml><?xml version="1.0" encoding="utf-8"?>
<sst xmlns="http://schemas.openxmlformats.org/spreadsheetml/2006/main" count="198" uniqueCount="156">
  <si>
    <r>
      <rPr>
        <sz val="9"/>
        <rFont val="Special#Default Metrics Font"/>
      </rPr>
      <t xml:space="preserve">ičo:    </t>
    </r>
    <r>
      <rPr>
        <sz val="8"/>
        <rFont val="Special#Default Metrics Font"/>
      </rPr>
      <t xml:space="preserve">00326518    </t>
    </r>
    <r>
      <rPr>
        <sz val="13"/>
        <rFont val="Special#Default Metrics Font"/>
      </rPr>
      <t xml:space="preserve">Plnenie    finančného    rozpočtu    </t>
    </r>
    <r>
      <rPr>
        <sz val="8"/>
        <rFont val="Special#Default Metrics Font"/>
      </rPr>
      <t>21.09.2016</t>
    </r>
  </si>
  <si>
    <r>
      <rPr>
        <b/>
        <sz val="7"/>
        <rFont val="Special#Default Metrics Font"/>
      </rPr>
      <t>P.č.</t>
    </r>
  </si>
  <si>
    <r>
      <rPr>
        <b/>
        <sz val="7"/>
        <rFont val="Special#Default Metrics Font"/>
      </rPr>
      <t>FNC</t>
    </r>
  </si>
  <si>
    <t xml:space="preserve"> Text</t>
  </si>
  <si>
    <t>S1</t>
  </si>
  <si>
    <t>Plnenie</t>
  </si>
  <si>
    <t>Daň z pozemkov</t>
  </si>
  <si>
    <t>Daň zo stavieb</t>
  </si>
  <si>
    <t>===</t>
  </si>
  <si>
    <t>II II II II II II II II</t>
  </si>
  <si>
    <t>Daň za psa</t>
  </si>
  <si>
    <t>Poplatky za TKO</t>
  </si>
  <si>
    <t>Zrušené dane a poplatky</t>
  </si>
  <si>
    <t>Prenájom pozemkov</t>
  </si>
  <si>
    <t>Prenájom kameňolomu</t>
  </si>
  <si>
    <t>Prenájom skladky TKO</t>
  </si>
  <si>
    <t>Prenájom bytov</t>
  </si>
  <si>
    <t>Prenájom domu smútku</t>
  </si>
  <si>
    <t>Správne poplatky</t>
  </si>
  <si>
    <t>Správne poplatky - matrika IOM</t>
  </si>
  <si>
    <t>Licencie - výherné prístroje</t>
  </si>
  <si>
    <t>Pokuty a penále</t>
  </si>
  <si>
    <t>Cintorínske poplatky</t>
  </si>
  <si>
    <t>Služby ZOS</t>
  </si>
  <si>
    <t>Predaj pozemkov</t>
  </si>
  <si>
    <t>Úroky z účtu ZBÚ VÚB</t>
  </si>
  <si>
    <t>Priíem z dobropisov</t>
  </si>
  <si>
    <t>Ostatné príjmy MsÚ</t>
  </si>
  <si>
    <t>Príjmy - stravné lístky</t>
  </si>
  <si>
    <t>== ==</t>
  </si>
  <si>
    <t>Dotácia - stravovanie žiakov</t>
  </si>
  <si>
    <t>Prídavky na deti</t>
  </si>
  <si>
    <t>Dotácia - osobitný príjemca</t>
  </si>
  <si>
    <t>Dotácia - CO</t>
  </si>
  <si>
    <t>11T2</t>
  </si>
  <si>
    <t>11T1</t>
  </si>
  <si>
    <t>98 11T1</t>
  </si>
  <si>
    <t>98 11T2</t>
  </si>
  <si>
    <t>Dotácia - matrika</t>
  </si>
  <si>
    <t>Dotácia - školstvo</t>
  </si>
  <si>
    <t>Dotácia - dopravné žiakov</t>
  </si>
  <si>
    <t>Dotácia - asistent učiteľa</t>
  </si>
  <si>
    <t>Dotácia - učebnice</t>
  </si>
  <si>
    <t>Dotácia - MŠ předškoláci</t>
  </si>
  <si>
    <t>Dotácia - školský úrad</t>
  </si>
  <si>
    <t>Dotácia - ZOS</t>
  </si>
  <si>
    <t>Dotácia - životné prostredie</t>
  </si>
  <si>
    <t>Dotácia - register obyvateľstva</t>
  </si>
  <si>
    <t>Prevod z fondu opráv do príjmov</t>
  </si>
  <si>
    <t>R po zmenách</t>
  </si>
  <si>
    <t>Schválený R</t>
  </si>
  <si>
    <t xml:space="preserve">Kapitálové príjmy </t>
  </si>
  <si>
    <t xml:space="preserve">Bežné príjmy </t>
  </si>
  <si>
    <t>Finančné operácie</t>
  </si>
  <si>
    <t xml:space="preserve">Príjmy z vlastníctva </t>
  </si>
  <si>
    <t xml:space="preserve">Iné nedaňové príjmy </t>
  </si>
  <si>
    <t>Transfery v rámci verejnej správy</t>
  </si>
  <si>
    <t>Príjmy z ostatných  finančných operácií</t>
  </si>
  <si>
    <t>Administratívne poplatky a iné poplatky</t>
  </si>
  <si>
    <t>Dane za tovary a služby</t>
  </si>
  <si>
    <t xml:space="preserve">Dane z majetku </t>
  </si>
  <si>
    <t xml:space="preserve">Dane z príjmov fyzických osôb </t>
  </si>
  <si>
    <t>Daňové príjmy</t>
  </si>
  <si>
    <t>Nedaňové príjmy</t>
  </si>
  <si>
    <t>Granty a transfery</t>
  </si>
  <si>
    <t>Výnos dane z príjmov z DÚ</t>
  </si>
  <si>
    <t>Prenájom futbalového ihriska</t>
  </si>
  <si>
    <t>Za výpožičné služby - knižnica</t>
  </si>
  <si>
    <t>Zo vstupného - Greisigerova izba</t>
  </si>
  <si>
    <t>Za opatrovateľskú službu</t>
  </si>
  <si>
    <t>Réžijné náklady na stravu</t>
  </si>
  <si>
    <t>Za znečistenie ovzdušia</t>
  </si>
  <si>
    <t>Dotácia - projekt obnova zvonice</t>
  </si>
  <si>
    <t>Dotácia - stavebný úrad</t>
  </si>
  <si>
    <t>Dotácia - vzdelávacie poukazy</t>
  </si>
  <si>
    <t>Dotácia školstvo - lyžiarsky kurz</t>
  </si>
  <si>
    <t>Dotácia školstvo - škola v prírode</t>
  </si>
  <si>
    <t>Prevod z rezervného fondu do príjmov</t>
  </si>
  <si>
    <t>Dotácia MOS ŠR - rok 2016</t>
  </si>
  <si>
    <t>Dotácia - CHD 4 - ŠR</t>
  </si>
  <si>
    <t>Dotácia - CHD 1 - ŠR</t>
  </si>
  <si>
    <t>Dotácia MOS - rok 2016</t>
  </si>
  <si>
    <t>Dotácia CHD 2 - rok 2016</t>
  </si>
  <si>
    <t>Dotácia CHD 3 - rok 2016</t>
  </si>
  <si>
    <t>Dotácia CHD 1 - rok 2016</t>
  </si>
  <si>
    <t>Dotácia §51a - rok 2016</t>
  </si>
  <si>
    <t>Dotácia CHD 4 - rok 2016</t>
  </si>
  <si>
    <t>Dotácia 50j ZOS - rok 2016</t>
  </si>
  <si>
    <t xml:space="preserve">Dotácia -  MOS </t>
  </si>
  <si>
    <t>Dotácia  - CHD 3 - EÚ</t>
  </si>
  <si>
    <t>Dotácia - register adries</t>
  </si>
  <si>
    <t>Dotácia - Cesta okolo Tatier</t>
  </si>
  <si>
    <t>Dotácia -  kamerový systém</t>
  </si>
  <si>
    <t>Materská škola</t>
  </si>
  <si>
    <t>ZUŠ</t>
  </si>
  <si>
    <t>% plnenia</t>
  </si>
  <si>
    <t>Mesto spolu</t>
  </si>
  <si>
    <t>Položka</t>
  </si>
  <si>
    <t xml:space="preserve">Bežné príjmy spolu </t>
  </si>
  <si>
    <t xml:space="preserve">Kapitálové príjmy spolu </t>
  </si>
  <si>
    <t xml:space="preserve">Finančné operácie spolu </t>
  </si>
  <si>
    <t>Školské organizácie spolu</t>
  </si>
  <si>
    <t>Celkom</t>
  </si>
  <si>
    <t xml:space="preserve">Dotácia - CHD 1 </t>
  </si>
  <si>
    <t>Dotácia - CHD 1</t>
  </si>
  <si>
    <t>Dotácia - § 50j ZOS</t>
  </si>
  <si>
    <t xml:space="preserve">Dotácia - CHD 4 </t>
  </si>
  <si>
    <t>Dotácia - § 50j</t>
  </si>
  <si>
    <t>Dotácia - CHD 3</t>
  </si>
  <si>
    <t>Dotácia - CHD 2</t>
  </si>
  <si>
    <t>Príjmy  - podiel na prevádzkovej réžií</t>
  </si>
  <si>
    <t>Príjmy CVČ</t>
  </si>
  <si>
    <t>Prenájom zariadení  (plyn, stánky a i.)</t>
  </si>
  <si>
    <t>Prenájom lesov</t>
  </si>
  <si>
    <t>Dotácia - požiarna ochrana</t>
  </si>
  <si>
    <t>Dotácia MOS - ŠR</t>
  </si>
  <si>
    <t>Daň z nehnuteľnosti - sankčný úrok</t>
  </si>
  <si>
    <t>Daň z nehnuteľnosti - pokuta</t>
  </si>
  <si>
    <t>Daň z bytov a nebytových priestorov</t>
  </si>
  <si>
    <t>Daň za nevýherné automaty</t>
  </si>
  <si>
    <t>Daň za predajné automaty</t>
  </si>
  <si>
    <t>Daň za ubytovacie služby</t>
  </si>
  <si>
    <t>Daň za užívanie vereného priestranstva</t>
  </si>
  <si>
    <t>Poplatky služby z uloženia odpadu</t>
  </si>
  <si>
    <t>Prenájom nebytových priestorov</t>
  </si>
  <si>
    <t>Prenájom chladiaceho zariadenia - cintorín</t>
  </si>
  <si>
    <t>Prenájom chladiaceho zariadenia</t>
  </si>
  <si>
    <t>Príjmy z kultútnych činností</t>
  </si>
  <si>
    <t>Predaj dlhodobého majetku</t>
  </si>
  <si>
    <t>Predaj stavebných pozemkov</t>
  </si>
  <si>
    <t>Úroky z úverov,  pôžičiek,  vkladov</t>
  </si>
  <si>
    <t>Vrátená jednorázová sociálna dávka</t>
  </si>
  <si>
    <t>Výťažok z lotérií, hier, hracích automatov</t>
  </si>
  <si>
    <t>Príjmy - dobropisy za vodu, elektrickú energiu</t>
  </si>
  <si>
    <t>Kompenzácia nákladov na ihrisko</t>
  </si>
  <si>
    <t>Refundácia nákladov - denné centrum</t>
  </si>
  <si>
    <t>Vrátka preplatku ročného zúčt.zdravot.poist.</t>
  </si>
  <si>
    <t>Dotácia za obmedzené hospodárenie v lesoch</t>
  </si>
  <si>
    <t>Dotácia - Cesta z kruhu nezamestnanosti</t>
  </si>
  <si>
    <t>Dotácia - § 51a - ŠR</t>
  </si>
  <si>
    <t>Dotácia - CHD 4</t>
  </si>
  <si>
    <t>Dotácia Cesta z kruhu nezamestnanosti</t>
  </si>
  <si>
    <t>Dotácia §50j - rok 2016</t>
  </si>
  <si>
    <t>Dotácia bežné školstvo - znevýh. prostredie</t>
  </si>
  <si>
    <t>Dotácia - dobrovoľnícka služba §52a</t>
  </si>
  <si>
    <t>Dotácia - § 52a dobrovoľnícka služba</t>
  </si>
  <si>
    <t>Dotácia - učebné pomôcky</t>
  </si>
  <si>
    <t>Dotácia - pozemné komunikácie</t>
  </si>
  <si>
    <t>Dotácia - Podnik sociálnej ekonomiky</t>
  </si>
  <si>
    <t>Dotácia - Centrum sociálnych služieb</t>
  </si>
  <si>
    <t>Ostatné úvery, pôžičky a fin. výpomoci</t>
  </si>
  <si>
    <t>ZŠ J. M. Petzvala</t>
  </si>
  <si>
    <t>ZŠ M. R. Štefánika</t>
  </si>
  <si>
    <t>Prevod nevyčerp. prostriedkov z roku 2016</t>
  </si>
  <si>
    <t>Dotácia - chránená dielňa 2</t>
  </si>
  <si>
    <t>Plnenie rozpočtu príjmov mesta Spišská Belá k 30.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</si>
</sst>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E_U_R_-;\-* #,##0.00\ _E_U_R_-;_-* &quot;-&quot;??\ _E_U_R_-;_-@_-"/>
    <numFmt numFmtId="164" formatCode="0.0"/>
    <numFmt numFmtId="165" formatCode="00"/>
    <numFmt numFmtId="166" formatCode="0000"/>
    <numFmt numFmtId="167" formatCode="00000"/>
    <numFmt numFmtId="168" formatCode="#,##0.00\ [$€-1]"/>
    <numFmt numFmtId="169" formatCode="#,##0\ [$€-1]"/>
  </numFmts>
  <fonts count="27">
    <font>
      <sz val="10"/>
      <name val="Arial"/>
    </font>
    <font>
      <sz val="10"/>
      <name val="Arial"/>
    </font>
    <font>
      <sz val="9"/>
      <name val="Special#Default Metrics Font"/>
    </font>
    <font>
      <sz val="8"/>
      <name val="Special#Default Metrics Font"/>
    </font>
    <font>
      <sz val="13"/>
      <name val="Special#Default Metrics Font"/>
    </font>
    <font>
      <b/>
      <sz val="7"/>
      <name val="Special#Default Metrics Font"/>
    </font>
    <font>
      <sz val="7"/>
      <name val="Special#Default Metrics Font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4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2"/>
      <name val="Special#Default Metrics Font"/>
    </font>
    <font>
      <sz val="12"/>
      <name val="Arial"/>
      <family val="2"/>
      <charset val="238"/>
    </font>
    <font>
      <b/>
      <sz val="12"/>
      <name val="Special#Default Metrics Font"/>
    </font>
    <font>
      <b/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94D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1" fillId="0" borderId="8" xfId="0" applyFont="1" applyBorder="1" applyAlignment="1">
      <alignment horizontal="left" vertical="top" indent="2"/>
    </xf>
    <xf numFmtId="0" fontId="8" fillId="0" borderId="9" xfId="0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top" wrapText="1"/>
    </xf>
    <xf numFmtId="1" fontId="7" fillId="0" borderId="9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right" wrapText="1"/>
    </xf>
    <xf numFmtId="165" fontId="8" fillId="0" borderId="9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top"/>
    </xf>
    <xf numFmtId="166" fontId="8" fillId="0" borderId="9" xfId="0" applyNumberFormat="1" applyFont="1" applyBorder="1" applyAlignment="1">
      <alignment horizontal="right"/>
    </xf>
    <xf numFmtId="166" fontId="8" fillId="0" borderId="9" xfId="0" applyNumberFormat="1" applyFont="1" applyBorder="1" applyAlignment="1">
      <alignment horizontal="right" vertical="center"/>
    </xf>
    <xf numFmtId="166" fontId="8" fillId="0" borderId="9" xfId="0" applyNumberFormat="1" applyFont="1" applyBorder="1" applyAlignment="1">
      <alignment horizontal="right" vertical="top"/>
    </xf>
    <xf numFmtId="167" fontId="8" fillId="0" borderId="9" xfId="0" applyNumberFormat="1" applyFont="1" applyBorder="1" applyAlignment="1">
      <alignment horizontal="right"/>
    </xf>
    <xf numFmtId="167" fontId="8" fillId="0" borderId="9" xfId="0" applyNumberFormat="1" applyFont="1" applyBorder="1" applyAlignment="1">
      <alignment horizontal="right" indent="1"/>
    </xf>
    <xf numFmtId="167" fontId="8" fillId="0" borderId="9" xfId="0" applyNumberFormat="1" applyFont="1" applyBorder="1" applyAlignment="1">
      <alignment horizontal="right" vertical="center" indent="1"/>
    </xf>
    <xf numFmtId="164" fontId="8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1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top" indent="2"/>
    </xf>
    <xf numFmtId="0" fontId="1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right" vertical="top"/>
    </xf>
    <xf numFmtId="1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 vertical="center"/>
    </xf>
    <xf numFmtId="0" fontId="14" fillId="0" borderId="0" xfId="0" applyFont="1"/>
    <xf numFmtId="1" fontId="7" fillId="0" borderId="12" xfId="0" applyNumberFormat="1" applyFont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5" fillId="2" borderId="19" xfId="0" applyFont="1" applyFill="1" applyBorder="1" applyAlignment="1">
      <alignment horizontal="right" vertical="center"/>
    </xf>
    <xf numFmtId="0" fontId="7" fillId="4" borderId="15" xfId="0" applyFont="1" applyFill="1" applyBorder="1"/>
    <xf numFmtId="0" fontId="7" fillId="4" borderId="16" xfId="0" applyFont="1" applyFill="1" applyBorder="1"/>
    <xf numFmtId="0" fontId="9" fillId="4" borderId="16" xfId="0" applyFont="1" applyFill="1" applyBorder="1"/>
    <xf numFmtId="0" fontId="7" fillId="4" borderId="17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top" indent="2"/>
    </xf>
    <xf numFmtId="0" fontId="17" fillId="0" borderId="0" xfId="0" applyFont="1"/>
    <xf numFmtId="0" fontId="18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168" fontId="0" fillId="0" borderId="0" xfId="0" applyNumberFormat="1" applyAlignment="1">
      <alignment horizontal="right"/>
    </xf>
    <xf numFmtId="168" fontId="7" fillId="4" borderId="16" xfId="0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168" fontId="7" fillId="0" borderId="9" xfId="0" applyNumberFormat="1" applyFont="1" applyBorder="1" applyAlignment="1">
      <alignment horizontal="right"/>
    </xf>
    <xf numFmtId="168" fontId="8" fillId="0" borderId="9" xfId="0" applyNumberFormat="1" applyFont="1" applyBorder="1" applyAlignment="1">
      <alignment horizontal="right" vertical="top"/>
    </xf>
    <xf numFmtId="168" fontId="7" fillId="0" borderId="9" xfId="0" applyNumberFormat="1" applyFont="1" applyBorder="1" applyAlignment="1">
      <alignment horizontal="right" vertical="center"/>
    </xf>
    <xf numFmtId="168" fontId="7" fillId="4" borderId="16" xfId="0" applyNumberFormat="1" applyFont="1" applyFill="1" applyBorder="1" applyAlignment="1">
      <alignment horizontal="right" vertical="center"/>
    </xf>
    <xf numFmtId="168" fontId="10" fillId="0" borderId="9" xfId="0" applyNumberFormat="1" applyFont="1" applyFill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1" fillId="0" borderId="7" xfId="0" applyFont="1" applyBorder="1" applyAlignment="1">
      <alignment horizontal="left" vertical="top" indent="2"/>
    </xf>
    <xf numFmtId="0" fontId="21" fillId="0" borderId="0" xfId="0" applyFont="1"/>
    <xf numFmtId="0" fontId="23" fillId="0" borderId="7" xfId="0" applyFont="1" applyBorder="1" applyAlignment="1">
      <alignment horizontal="left" vertical="top" indent="2"/>
    </xf>
    <xf numFmtId="0" fontId="23" fillId="0" borderId="0" xfId="0" applyFont="1"/>
    <xf numFmtId="0" fontId="14" fillId="0" borderId="7" xfId="0" applyFont="1" applyBorder="1" applyAlignment="1">
      <alignment horizontal="left" vertical="top" indent="2"/>
    </xf>
    <xf numFmtId="0" fontId="0" fillId="0" borderId="7" xfId="0" applyBorder="1"/>
    <xf numFmtId="0" fontId="10" fillId="5" borderId="21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right" vertical="center" indent="1"/>
    </xf>
    <xf numFmtId="0" fontId="15" fillId="5" borderId="16" xfId="0" applyFont="1" applyFill="1" applyBorder="1" applyAlignment="1">
      <alignment horizontal="right" vertical="center"/>
    </xf>
    <xf numFmtId="0" fontId="13" fillId="5" borderId="16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169" fontId="0" fillId="0" borderId="0" xfId="0" applyNumberFormat="1" applyAlignment="1">
      <alignment horizontal="right"/>
    </xf>
    <xf numFmtId="169" fontId="7" fillId="4" borderId="16" xfId="0" applyNumberFormat="1" applyFont="1" applyFill="1" applyBorder="1" applyAlignment="1">
      <alignment horizontal="right"/>
    </xf>
    <xf numFmtId="169" fontId="7" fillId="0" borderId="13" xfId="0" applyNumberFormat="1" applyFont="1" applyFill="1" applyBorder="1" applyAlignment="1">
      <alignment horizontal="right"/>
    </xf>
    <xf numFmtId="169" fontId="8" fillId="0" borderId="9" xfId="0" applyNumberFormat="1" applyFont="1" applyBorder="1" applyAlignment="1">
      <alignment horizontal="right"/>
    </xf>
    <xf numFmtId="169" fontId="8" fillId="0" borderId="9" xfId="0" applyNumberFormat="1" applyFont="1" applyBorder="1" applyAlignment="1">
      <alignment horizontal="right" vertical="center"/>
    </xf>
    <xf numFmtId="169" fontId="7" fillId="0" borderId="9" xfId="0" applyNumberFormat="1" applyFont="1" applyBorder="1" applyAlignment="1">
      <alignment horizontal="right"/>
    </xf>
    <xf numFmtId="169" fontId="8" fillId="0" borderId="9" xfId="0" applyNumberFormat="1" applyFont="1" applyBorder="1" applyAlignment="1">
      <alignment horizontal="right" vertical="top"/>
    </xf>
    <xf numFmtId="169" fontId="7" fillId="0" borderId="9" xfId="0" applyNumberFormat="1" applyFont="1" applyBorder="1" applyAlignment="1">
      <alignment horizontal="right" vertical="center"/>
    </xf>
    <xf numFmtId="169" fontId="7" fillId="4" borderId="16" xfId="0" applyNumberFormat="1" applyFont="1" applyFill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169" fontId="19" fillId="0" borderId="9" xfId="0" applyNumberFormat="1" applyFont="1" applyFill="1" applyBorder="1" applyAlignment="1">
      <alignment horizontal="right" vertical="center"/>
    </xf>
    <xf numFmtId="169" fontId="7" fillId="2" borderId="19" xfId="0" applyNumberFormat="1" applyFont="1" applyFill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168" fontId="8" fillId="0" borderId="9" xfId="0" applyNumberFormat="1" applyFont="1" applyFill="1" applyBorder="1" applyAlignment="1">
      <alignment horizontal="right"/>
    </xf>
    <xf numFmtId="169" fontId="8" fillId="0" borderId="9" xfId="0" applyNumberFormat="1" applyFont="1" applyFill="1" applyBorder="1" applyAlignment="1">
      <alignment horizontal="right"/>
    </xf>
    <xf numFmtId="0" fontId="8" fillId="0" borderId="7" xfId="0" applyFont="1" applyBorder="1"/>
    <xf numFmtId="168" fontId="8" fillId="0" borderId="7" xfId="0" applyNumberFormat="1" applyFont="1" applyBorder="1" applyAlignment="1">
      <alignment horizontal="right"/>
    </xf>
    <xf numFmtId="0" fontId="8" fillId="0" borderId="9" xfId="0" applyFont="1" applyBorder="1"/>
    <xf numFmtId="164" fontId="8" fillId="0" borderId="7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left" indent="1"/>
    </xf>
    <xf numFmtId="0" fontId="1" fillId="0" borderId="6" xfId="0" applyFont="1" applyBorder="1" applyAlignment="1">
      <alignment horizontal="left" vertical="top" indent="2"/>
    </xf>
    <xf numFmtId="1" fontId="6" fillId="0" borderId="23" xfId="0" applyNumberFormat="1" applyFont="1" applyBorder="1" applyAlignment="1">
      <alignment horizontal="left" indent="1"/>
    </xf>
    <xf numFmtId="1" fontId="6" fillId="0" borderId="23" xfId="0" applyNumberFormat="1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top"/>
    </xf>
    <xf numFmtId="1" fontId="6" fillId="0" borderId="23" xfId="0" applyNumberFormat="1" applyFont="1" applyBorder="1" applyAlignment="1">
      <alignment horizontal="left"/>
    </xf>
    <xf numFmtId="1" fontId="6" fillId="0" borderId="23" xfId="0" applyNumberFormat="1" applyFont="1" applyBorder="1" applyAlignment="1">
      <alignment horizontal="left" vertical="center"/>
    </xf>
    <xf numFmtId="1" fontId="20" fillId="0" borderId="23" xfId="0" applyNumberFormat="1" applyFont="1" applyBorder="1" applyAlignment="1">
      <alignment horizontal="left" vertical="center"/>
    </xf>
    <xf numFmtId="1" fontId="6" fillId="0" borderId="22" xfId="0" applyNumberFormat="1" applyFont="1" applyBorder="1" applyAlignment="1">
      <alignment horizontal="left"/>
    </xf>
    <xf numFmtId="1" fontId="6" fillId="0" borderId="23" xfId="0" applyNumberFormat="1" applyFont="1" applyBorder="1" applyAlignment="1">
      <alignment horizontal="left" vertical="top"/>
    </xf>
    <xf numFmtId="1" fontId="20" fillId="0" borderId="23" xfId="0" applyNumberFormat="1" applyFont="1" applyBorder="1" applyAlignment="1">
      <alignment horizontal="left"/>
    </xf>
    <xf numFmtId="1" fontId="6" fillId="0" borderId="22" xfId="0" applyNumberFormat="1" applyFont="1" applyBorder="1" applyAlignment="1">
      <alignment horizontal="left" vertical="center"/>
    </xf>
    <xf numFmtId="1" fontId="22" fillId="0" borderId="23" xfId="0" applyNumberFormat="1" applyFont="1" applyBorder="1" applyAlignment="1">
      <alignment horizontal="left"/>
    </xf>
    <xf numFmtId="168" fontId="7" fillId="4" borderId="17" xfId="0" applyNumberFormat="1" applyFont="1" applyFill="1" applyBorder="1" applyAlignment="1">
      <alignment horizontal="right" vertical="center"/>
    </xf>
    <xf numFmtId="0" fontId="17" fillId="0" borderId="23" xfId="0" applyFont="1" applyBorder="1" applyAlignment="1">
      <alignment horizontal="left" vertical="top"/>
    </xf>
    <xf numFmtId="1" fontId="5" fillId="0" borderId="23" xfId="0" applyNumberFormat="1" applyFont="1" applyBorder="1" applyAlignment="1">
      <alignment horizontal="left" vertical="center"/>
    </xf>
    <xf numFmtId="0" fontId="0" fillId="0" borderId="23" xfId="0" applyBorder="1"/>
    <xf numFmtId="0" fontId="1" fillId="0" borderId="24" xfId="0" applyFont="1" applyBorder="1" applyAlignment="1">
      <alignment horizontal="left" vertical="top"/>
    </xf>
    <xf numFmtId="0" fontId="11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left" vertical="center"/>
    </xf>
    <xf numFmtId="1" fontId="8" fillId="6" borderId="9" xfId="0" applyNumberFormat="1" applyFont="1" applyFill="1" applyBorder="1" applyAlignment="1">
      <alignment horizontal="right" vertical="center"/>
    </xf>
    <xf numFmtId="0" fontId="15" fillId="6" borderId="10" xfId="0" applyFont="1" applyFill="1" applyBorder="1" applyAlignment="1">
      <alignment horizontal="right" vertical="center" indent="1"/>
    </xf>
    <xf numFmtId="0" fontId="15" fillId="6" borderId="18" xfId="0" applyFont="1" applyFill="1" applyBorder="1" applyAlignment="1">
      <alignment horizontal="right" vertical="center" indent="1"/>
    </xf>
    <xf numFmtId="1" fontId="8" fillId="6" borderId="19" xfId="0" applyNumberFormat="1" applyFont="1" applyFill="1" applyBorder="1" applyAlignment="1">
      <alignment horizontal="right" vertical="center"/>
    </xf>
    <xf numFmtId="1" fontId="8" fillId="7" borderId="9" xfId="0" applyNumberFormat="1" applyFont="1" applyFill="1" applyBorder="1" applyAlignment="1">
      <alignment horizontal="right" vertical="center"/>
    </xf>
    <xf numFmtId="1" fontId="11" fillId="3" borderId="10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right" vertical="top"/>
    </xf>
    <xf numFmtId="1" fontId="11" fillId="3" borderId="9" xfId="0" applyNumberFormat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/>
    </xf>
    <xf numFmtId="168" fontId="11" fillId="3" borderId="9" xfId="0" applyNumberFormat="1" applyFont="1" applyFill="1" applyBorder="1" applyAlignment="1">
      <alignment horizontal="right" vertical="center"/>
    </xf>
    <xf numFmtId="169" fontId="11" fillId="3" borderId="9" xfId="0" applyNumberFormat="1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right" vertical="center"/>
    </xf>
    <xf numFmtId="1" fontId="11" fillId="3" borderId="1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right" vertical="top"/>
    </xf>
    <xf numFmtId="1" fontId="11" fillId="3" borderId="19" xfId="0" applyNumberFormat="1" applyFont="1" applyFill="1" applyBorder="1" applyAlignment="1">
      <alignment horizontal="right" vertical="center"/>
    </xf>
    <xf numFmtId="168" fontId="11" fillId="3" borderId="19" xfId="0" applyNumberFormat="1" applyFont="1" applyFill="1" applyBorder="1" applyAlignment="1">
      <alignment horizontal="right" vertical="center"/>
    </xf>
    <xf numFmtId="43" fontId="11" fillId="3" borderId="20" xfId="1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left" vertical="center"/>
    </xf>
    <xf numFmtId="168" fontId="9" fillId="6" borderId="19" xfId="0" applyNumberFormat="1" applyFont="1" applyFill="1" applyBorder="1" applyAlignment="1">
      <alignment horizontal="right" vertical="center"/>
    </xf>
    <xf numFmtId="43" fontId="9" fillId="6" borderId="20" xfId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left" vertical="center"/>
    </xf>
    <xf numFmtId="168" fontId="9" fillId="6" borderId="9" xfId="0" applyNumberFormat="1" applyFont="1" applyFill="1" applyBorder="1" applyAlignment="1">
      <alignment horizontal="right" vertical="center"/>
    </xf>
    <xf numFmtId="43" fontId="9" fillId="6" borderId="11" xfId="1" applyFont="1" applyFill="1" applyBorder="1" applyAlignment="1">
      <alignment horizontal="right" vertical="center"/>
    </xf>
    <xf numFmtId="0" fontId="9" fillId="7" borderId="9" xfId="0" applyFont="1" applyFill="1" applyBorder="1" applyAlignment="1">
      <alignment horizontal="left" vertical="center"/>
    </xf>
    <xf numFmtId="168" fontId="9" fillId="7" borderId="9" xfId="0" applyNumberFormat="1" applyFont="1" applyFill="1" applyBorder="1" applyAlignment="1">
      <alignment horizontal="right" vertical="center"/>
    </xf>
    <xf numFmtId="43" fontId="9" fillId="7" borderId="11" xfId="1" applyFont="1" applyFill="1" applyBorder="1" applyAlignment="1">
      <alignment horizontal="right" vertical="center"/>
    </xf>
    <xf numFmtId="168" fontId="24" fillId="5" borderId="16" xfId="0" applyNumberFormat="1" applyFont="1" applyFill="1" applyBorder="1" applyAlignment="1">
      <alignment horizontal="right" vertical="center"/>
    </xf>
    <xf numFmtId="43" fontId="24" fillId="5" borderId="17" xfId="1" applyFont="1" applyFill="1" applyBorder="1" applyAlignment="1">
      <alignment horizontal="right" vertical="center"/>
    </xf>
    <xf numFmtId="0" fontId="15" fillId="7" borderId="10" xfId="0" applyFont="1" applyFill="1" applyBorder="1" applyAlignment="1">
      <alignment horizontal="right" vertical="center" indent="1"/>
    </xf>
    <xf numFmtId="0" fontId="8" fillId="0" borderId="10" xfId="0" applyFont="1" applyBorder="1"/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168" fontId="12" fillId="5" borderId="16" xfId="0" applyNumberFormat="1" applyFont="1" applyFill="1" applyBorder="1" applyAlignment="1">
      <alignment horizontal="center" vertical="center"/>
    </xf>
    <xf numFmtId="169" fontId="12" fillId="5" borderId="16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E494DE"/>
      <color rgb="FFE11FAE"/>
      <color rgb="FFEFC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C133" zoomScaleNormal="100" workbookViewId="0">
      <selection activeCell="O135" sqref="O135"/>
    </sheetView>
  </sheetViews>
  <sheetFormatPr defaultRowHeight="14.1" customHeight="1"/>
  <cols>
    <col min="1" max="1" width="0.140625" hidden="1" customWidth="1"/>
    <col min="2" max="2" width="12" hidden="1" customWidth="1"/>
    <col min="3" max="3" width="10.85546875" customWidth="1"/>
    <col min="4" max="5" width="0.140625" hidden="1" customWidth="1"/>
    <col min="6" max="6" width="37" customWidth="1"/>
    <col min="7" max="7" width="20.42578125" style="60" customWidth="1"/>
    <col min="8" max="8" width="19.42578125" style="84" customWidth="1"/>
    <col min="9" max="9" width="11" style="84" hidden="1" customWidth="1"/>
    <col min="10" max="10" width="18.42578125" style="84" customWidth="1"/>
    <col min="11" max="11" width="19.7109375" customWidth="1"/>
    <col min="12" max="12" width="14"/>
  </cols>
  <sheetData>
    <row r="1" spans="1:11" ht="14.1" customHeight="1">
      <c r="A1" s="1" t="s">
        <v>0</v>
      </c>
      <c r="F1" s="162" t="s">
        <v>155</v>
      </c>
      <c r="G1" s="163"/>
      <c r="H1" s="163"/>
      <c r="I1" s="163"/>
      <c r="J1" s="163"/>
    </row>
    <row r="2" spans="1:11" ht="14.1" customHeight="1">
      <c r="F2" s="163"/>
      <c r="G2" s="163"/>
      <c r="H2" s="163"/>
      <c r="I2" s="163"/>
      <c r="J2" s="163"/>
    </row>
    <row r="3" spans="1:11" ht="14.1" customHeight="1">
      <c r="F3" s="83"/>
      <c r="G3" s="83"/>
      <c r="H3" s="83"/>
      <c r="I3" s="83"/>
      <c r="J3" s="83"/>
    </row>
    <row r="4" spans="1:11" ht="14.1" customHeight="1">
      <c r="F4" s="83"/>
      <c r="G4" s="83"/>
      <c r="H4" s="83"/>
      <c r="I4" s="83"/>
      <c r="J4" s="83"/>
    </row>
    <row r="5" spans="1:11" ht="14.1" customHeight="1" thickBot="1"/>
    <row r="6" spans="1:11" s="25" customFormat="1" ht="20.25" customHeight="1" thickBot="1">
      <c r="A6" s="71" t="s">
        <v>1</v>
      </c>
      <c r="B6" s="72" t="s">
        <v>2</v>
      </c>
      <c r="C6" s="156" t="s">
        <v>97</v>
      </c>
      <c r="D6" s="157" t="s">
        <v>4</v>
      </c>
      <c r="E6" s="158" t="s">
        <v>3</v>
      </c>
      <c r="F6" s="158"/>
      <c r="G6" s="159" t="s">
        <v>5</v>
      </c>
      <c r="H6" s="160" t="s">
        <v>50</v>
      </c>
      <c r="I6" s="160"/>
      <c r="J6" s="160" t="s">
        <v>49</v>
      </c>
      <c r="K6" s="161" t="s">
        <v>95</v>
      </c>
    </row>
    <row r="7" spans="1:11" ht="17.100000000000001" customHeight="1" thickBot="1">
      <c r="A7" s="103">
        <v>1</v>
      </c>
      <c r="B7" s="104"/>
      <c r="C7" s="48"/>
      <c r="D7" s="49"/>
      <c r="E7" s="49"/>
      <c r="F7" s="50" t="s">
        <v>52</v>
      </c>
      <c r="G7" s="61"/>
      <c r="H7" s="85"/>
      <c r="I7" s="85"/>
      <c r="J7" s="85"/>
      <c r="K7" s="51"/>
    </row>
    <row r="8" spans="1:11" ht="14.1" customHeight="1">
      <c r="A8" s="105"/>
      <c r="B8" s="34"/>
      <c r="C8" s="41">
        <v>110</v>
      </c>
      <c r="D8" s="42"/>
      <c r="E8" s="42"/>
      <c r="F8" s="42" t="s">
        <v>61</v>
      </c>
      <c r="G8" s="62"/>
      <c r="H8" s="86"/>
      <c r="I8" s="86"/>
      <c r="J8" s="86"/>
      <c r="K8" s="43"/>
    </row>
    <row r="9" spans="1:11" ht="14.1" customHeight="1">
      <c r="A9" s="105"/>
      <c r="B9" s="34"/>
      <c r="C9" s="33">
        <v>111003</v>
      </c>
      <c r="D9" s="5"/>
      <c r="E9" s="6">
        <v>41</v>
      </c>
      <c r="F9" s="26" t="s">
        <v>65</v>
      </c>
      <c r="G9" s="63">
        <v>1219066.3899999999</v>
      </c>
      <c r="H9" s="87">
        <v>2376800</v>
      </c>
      <c r="I9" s="87"/>
      <c r="J9" s="87">
        <v>2395329</v>
      </c>
      <c r="K9" s="24">
        <f>G9/J9*100</f>
        <v>50.893484360603495</v>
      </c>
    </row>
    <row r="10" spans="1:11" ht="14.1" customHeight="1">
      <c r="A10" s="105"/>
      <c r="B10" s="34"/>
      <c r="C10" s="37">
        <v>120</v>
      </c>
      <c r="D10" s="36"/>
      <c r="E10" s="12"/>
      <c r="F10" s="29" t="s">
        <v>60</v>
      </c>
      <c r="G10" s="63"/>
      <c r="H10" s="87"/>
      <c r="I10" s="87"/>
      <c r="J10" s="87"/>
      <c r="K10" s="24"/>
    </row>
    <row r="11" spans="1:11" ht="14.1" customHeight="1">
      <c r="A11" s="105">
        <v>2</v>
      </c>
      <c r="B11" s="34"/>
      <c r="C11" s="33">
        <v>121001</v>
      </c>
      <c r="D11" s="5"/>
      <c r="E11" s="6">
        <v>41</v>
      </c>
      <c r="F11" s="26" t="s">
        <v>6</v>
      </c>
      <c r="G11" s="63">
        <v>26396.38</v>
      </c>
      <c r="H11" s="87">
        <v>43000</v>
      </c>
      <c r="I11" s="87"/>
      <c r="J11" s="87">
        <v>43000</v>
      </c>
      <c r="K11" s="24">
        <f t="shared" ref="K11:K73" si="0">G11/J11*100</f>
        <v>61.386930232558143</v>
      </c>
    </row>
    <row r="12" spans="1:11" ht="14.1" customHeight="1">
      <c r="A12" s="105">
        <v>3</v>
      </c>
      <c r="B12" s="34"/>
      <c r="C12" s="33">
        <v>121002</v>
      </c>
      <c r="D12" s="5"/>
      <c r="E12" s="6">
        <v>41</v>
      </c>
      <c r="F12" s="26" t="s">
        <v>7</v>
      </c>
      <c r="G12" s="63">
        <v>78579.37</v>
      </c>
      <c r="H12" s="87">
        <v>110000</v>
      </c>
      <c r="I12" s="87"/>
      <c r="J12" s="87">
        <v>110000</v>
      </c>
      <c r="K12" s="24">
        <f t="shared" si="0"/>
        <v>71.435790909090898</v>
      </c>
    </row>
    <row r="13" spans="1:11" ht="14.1" customHeight="1">
      <c r="A13" s="106">
        <v>4</v>
      </c>
      <c r="B13" s="34"/>
      <c r="C13" s="33">
        <v>121002</v>
      </c>
      <c r="D13" s="5"/>
      <c r="E13" s="8">
        <v>141</v>
      </c>
      <c r="F13" s="27" t="s">
        <v>116</v>
      </c>
      <c r="G13" s="64">
        <v>538.25</v>
      </c>
      <c r="H13" s="87">
        <v>0</v>
      </c>
      <c r="I13" s="87"/>
      <c r="J13" s="87">
        <v>0</v>
      </c>
      <c r="K13" s="24">
        <v>0</v>
      </c>
    </row>
    <row r="14" spans="1:11" ht="14.1" customHeight="1">
      <c r="A14" s="106">
        <v>5</v>
      </c>
      <c r="B14" s="34"/>
      <c r="C14" s="33">
        <v>121002</v>
      </c>
      <c r="D14" s="5"/>
      <c r="E14" s="8">
        <v>241</v>
      </c>
      <c r="F14" s="27" t="s">
        <v>117</v>
      </c>
      <c r="G14" s="64">
        <v>50</v>
      </c>
      <c r="H14" s="87">
        <v>0</v>
      </c>
      <c r="I14" s="87"/>
      <c r="J14" s="87">
        <v>0</v>
      </c>
      <c r="K14" s="24">
        <v>0</v>
      </c>
    </row>
    <row r="15" spans="1:11" ht="14.1" customHeight="1">
      <c r="A15" s="106">
        <v>6</v>
      </c>
      <c r="B15" s="34"/>
      <c r="C15" s="31">
        <v>121003</v>
      </c>
      <c r="D15" s="5"/>
      <c r="E15" s="8">
        <v>41</v>
      </c>
      <c r="F15" s="27" t="s">
        <v>118</v>
      </c>
      <c r="G15" s="64">
        <v>3776.43</v>
      </c>
      <c r="H15" s="88">
        <v>3700</v>
      </c>
      <c r="I15" s="88"/>
      <c r="J15" s="88">
        <v>3700</v>
      </c>
      <c r="K15" s="24">
        <f t="shared" si="0"/>
        <v>102.06567567567568</v>
      </c>
    </row>
    <row r="16" spans="1:11" ht="14.1" customHeight="1">
      <c r="A16" s="107"/>
      <c r="B16" s="34"/>
      <c r="C16" s="38">
        <v>130</v>
      </c>
      <c r="D16" s="7" t="s">
        <v>8</v>
      </c>
      <c r="E16" s="11" t="s">
        <v>9</v>
      </c>
      <c r="F16" s="29" t="s">
        <v>59</v>
      </c>
      <c r="G16" s="65"/>
      <c r="H16" s="89"/>
      <c r="I16" s="89"/>
      <c r="J16" s="89"/>
      <c r="K16" s="24"/>
    </row>
    <row r="17" spans="1:11" ht="14.1" customHeight="1">
      <c r="A17" s="105">
        <v>7</v>
      </c>
      <c r="B17" s="34"/>
      <c r="C17" s="33">
        <v>133001</v>
      </c>
      <c r="D17" s="5"/>
      <c r="E17" s="6">
        <v>41</v>
      </c>
      <c r="F17" s="26" t="s">
        <v>10</v>
      </c>
      <c r="G17" s="63">
        <v>3848.71</v>
      </c>
      <c r="H17" s="87">
        <v>4300</v>
      </c>
      <c r="I17" s="87"/>
      <c r="J17" s="87">
        <v>4300</v>
      </c>
      <c r="K17" s="24">
        <f t="shared" si="0"/>
        <v>89.504883720930223</v>
      </c>
    </row>
    <row r="18" spans="1:11" ht="14.1" customHeight="1">
      <c r="A18" s="106">
        <v>9</v>
      </c>
      <c r="B18" s="34"/>
      <c r="C18" s="31">
        <v>133003</v>
      </c>
      <c r="D18" s="5"/>
      <c r="E18" s="8">
        <v>41</v>
      </c>
      <c r="F18" s="27" t="s">
        <v>119</v>
      </c>
      <c r="G18" s="64">
        <v>0</v>
      </c>
      <c r="H18" s="88">
        <v>34</v>
      </c>
      <c r="I18" s="88"/>
      <c r="J18" s="88">
        <v>34</v>
      </c>
      <c r="K18" s="24">
        <f t="shared" si="0"/>
        <v>0</v>
      </c>
    </row>
    <row r="19" spans="1:11" ht="14.1" customHeight="1">
      <c r="A19" s="108">
        <v>10</v>
      </c>
      <c r="B19" s="34"/>
      <c r="C19" s="32">
        <v>133004</v>
      </c>
      <c r="D19" s="5"/>
      <c r="E19" s="13">
        <v>41</v>
      </c>
      <c r="F19" s="30" t="s">
        <v>120</v>
      </c>
      <c r="G19" s="66">
        <v>68</v>
      </c>
      <c r="H19" s="90">
        <v>68</v>
      </c>
      <c r="I19" s="90"/>
      <c r="J19" s="90">
        <v>68</v>
      </c>
      <c r="K19" s="24">
        <f t="shared" si="0"/>
        <v>100</v>
      </c>
    </row>
    <row r="20" spans="1:11" ht="14.1" customHeight="1">
      <c r="A20" s="109">
        <v>11</v>
      </c>
      <c r="B20" s="34"/>
      <c r="C20" s="31">
        <v>133006</v>
      </c>
      <c r="D20" s="5"/>
      <c r="E20" s="8">
        <v>41</v>
      </c>
      <c r="F20" s="27" t="s">
        <v>121</v>
      </c>
      <c r="G20" s="64">
        <v>71.599999999999994</v>
      </c>
      <c r="H20" s="88">
        <v>100</v>
      </c>
      <c r="I20" s="88"/>
      <c r="J20" s="88">
        <v>100</v>
      </c>
      <c r="K20" s="24">
        <f t="shared" si="0"/>
        <v>71.599999999999994</v>
      </c>
    </row>
    <row r="21" spans="1:11" ht="14.1" customHeight="1">
      <c r="A21" s="108">
        <v>12</v>
      </c>
      <c r="B21" s="34"/>
      <c r="C21" s="33">
        <v>133012</v>
      </c>
      <c r="D21" s="5"/>
      <c r="E21" s="6">
        <v>41</v>
      </c>
      <c r="F21" s="26" t="s">
        <v>122</v>
      </c>
      <c r="G21" s="63">
        <v>441.42</v>
      </c>
      <c r="H21" s="87">
        <v>400</v>
      </c>
      <c r="I21" s="87"/>
      <c r="J21" s="87">
        <v>400</v>
      </c>
      <c r="K21" s="24">
        <f t="shared" si="0"/>
        <v>110.355</v>
      </c>
    </row>
    <row r="22" spans="1:11" ht="14.1" customHeight="1">
      <c r="A22" s="108">
        <v>13</v>
      </c>
      <c r="B22" s="34"/>
      <c r="C22" s="33">
        <v>133013</v>
      </c>
      <c r="D22" s="5"/>
      <c r="E22" s="6">
        <v>41</v>
      </c>
      <c r="F22" s="26" t="s">
        <v>11</v>
      </c>
      <c r="G22" s="63">
        <v>114893.75999999999</v>
      </c>
      <c r="H22" s="87">
        <v>120000</v>
      </c>
      <c r="I22" s="87"/>
      <c r="J22" s="87">
        <v>120000</v>
      </c>
      <c r="K22" s="24">
        <f t="shared" si="0"/>
        <v>95.744799999999998</v>
      </c>
    </row>
    <row r="23" spans="1:11" ht="14.1" customHeight="1">
      <c r="A23" s="109">
        <v>14</v>
      </c>
      <c r="B23" s="34"/>
      <c r="C23" s="31">
        <v>133013</v>
      </c>
      <c r="D23" s="5"/>
      <c r="E23" s="8">
        <v>241</v>
      </c>
      <c r="F23" s="27" t="s">
        <v>123</v>
      </c>
      <c r="G23" s="64">
        <v>25346.23</v>
      </c>
      <c r="H23" s="88">
        <v>35000</v>
      </c>
      <c r="I23" s="88"/>
      <c r="J23" s="88">
        <v>35000</v>
      </c>
      <c r="K23" s="24">
        <f t="shared" si="0"/>
        <v>72.4178</v>
      </c>
    </row>
    <row r="24" spans="1:11" ht="14.1" customHeight="1">
      <c r="A24" s="109">
        <v>15</v>
      </c>
      <c r="B24" s="34"/>
      <c r="C24" s="31">
        <v>139002</v>
      </c>
      <c r="D24" s="5"/>
      <c r="E24" s="8">
        <v>41</v>
      </c>
      <c r="F24" s="27" t="s">
        <v>12</v>
      </c>
      <c r="G24" s="64">
        <v>55</v>
      </c>
      <c r="H24" s="88">
        <v>0</v>
      </c>
      <c r="I24" s="88"/>
      <c r="J24" s="88">
        <v>0</v>
      </c>
      <c r="K24" s="24">
        <v>0</v>
      </c>
    </row>
    <row r="25" spans="1:11" s="74" customFormat="1" ht="14.1" customHeight="1">
      <c r="A25" s="110"/>
      <c r="B25" s="73"/>
      <c r="C25" s="129">
        <v>100</v>
      </c>
      <c r="D25" s="130"/>
      <c r="E25" s="131"/>
      <c r="F25" s="132" t="s">
        <v>62</v>
      </c>
      <c r="G25" s="133">
        <f>SUM(G8:G24)</f>
        <v>1473131.5399999996</v>
      </c>
      <c r="H25" s="134">
        <f t="shared" ref="H25:J25" si="1">SUM(H8:H24)</f>
        <v>2693402</v>
      </c>
      <c r="I25" s="134">
        <f t="shared" si="1"/>
        <v>0</v>
      </c>
      <c r="J25" s="134">
        <f t="shared" si="1"/>
        <v>2711931</v>
      </c>
      <c r="K25" s="135">
        <v>54.3</v>
      </c>
    </row>
    <row r="26" spans="1:11" ht="14.1" customHeight="1">
      <c r="A26" s="107"/>
      <c r="B26" s="34"/>
      <c r="C26" s="38">
        <v>212</v>
      </c>
      <c r="D26" s="7" t="s">
        <v>8</v>
      </c>
      <c r="E26" s="14" t="s">
        <v>9</v>
      </c>
      <c r="F26" s="29" t="s">
        <v>54</v>
      </c>
      <c r="G26" s="65"/>
      <c r="H26" s="89"/>
      <c r="I26" s="89"/>
      <c r="J26" s="89"/>
      <c r="K26" s="24"/>
    </row>
    <row r="27" spans="1:11" ht="14.1" customHeight="1">
      <c r="A27" s="108">
        <v>16</v>
      </c>
      <c r="B27" s="34"/>
      <c r="C27" s="33">
        <v>212002</v>
      </c>
      <c r="D27" s="5"/>
      <c r="E27" s="6">
        <v>41</v>
      </c>
      <c r="F27" s="26" t="s">
        <v>13</v>
      </c>
      <c r="G27" s="63">
        <v>20868.48</v>
      </c>
      <c r="H27" s="87">
        <v>36050</v>
      </c>
      <c r="I27" s="87"/>
      <c r="J27" s="87">
        <v>36050</v>
      </c>
      <c r="K27" s="24">
        <f t="shared" si="0"/>
        <v>57.887600554785024</v>
      </c>
    </row>
    <row r="28" spans="1:11" ht="14.1" customHeight="1">
      <c r="A28" s="109">
        <v>17</v>
      </c>
      <c r="B28" s="34"/>
      <c r="C28" s="33">
        <v>212002</v>
      </c>
      <c r="D28" s="5"/>
      <c r="E28" s="8">
        <v>241</v>
      </c>
      <c r="F28" s="27" t="s">
        <v>113</v>
      </c>
      <c r="G28" s="63">
        <v>0</v>
      </c>
      <c r="H28" s="87">
        <v>1</v>
      </c>
      <c r="I28" s="87"/>
      <c r="J28" s="87">
        <v>1</v>
      </c>
      <c r="K28" s="24">
        <f t="shared" si="0"/>
        <v>0</v>
      </c>
    </row>
    <row r="29" spans="1:11" ht="14.1" customHeight="1">
      <c r="A29" s="108">
        <v>18</v>
      </c>
      <c r="B29" s="34"/>
      <c r="C29" s="33">
        <v>212002</v>
      </c>
      <c r="D29" s="5"/>
      <c r="E29" s="8">
        <v>341</v>
      </c>
      <c r="F29" s="27" t="s">
        <v>14</v>
      </c>
      <c r="G29" s="63">
        <v>0</v>
      </c>
      <c r="H29" s="88">
        <v>2838</v>
      </c>
      <c r="I29" s="87"/>
      <c r="J29" s="88">
        <v>2838</v>
      </c>
      <c r="K29" s="24">
        <f t="shared" si="0"/>
        <v>0</v>
      </c>
    </row>
    <row r="30" spans="1:11" ht="14.1" customHeight="1">
      <c r="A30" s="109">
        <v>19</v>
      </c>
      <c r="B30" s="34"/>
      <c r="C30" s="31">
        <v>212003</v>
      </c>
      <c r="D30" s="8">
        <v>11</v>
      </c>
      <c r="E30" s="8">
        <v>41</v>
      </c>
      <c r="F30" s="27" t="s">
        <v>15</v>
      </c>
      <c r="G30" s="64">
        <v>0</v>
      </c>
      <c r="H30" s="88">
        <v>38963</v>
      </c>
      <c r="I30" s="88"/>
      <c r="J30" s="88">
        <v>38963</v>
      </c>
      <c r="K30" s="24">
        <f t="shared" si="0"/>
        <v>0</v>
      </c>
    </row>
    <row r="31" spans="1:11" ht="14.1" customHeight="1">
      <c r="A31" s="109">
        <v>20</v>
      </c>
      <c r="B31" s="34"/>
      <c r="C31" s="31">
        <v>212003</v>
      </c>
      <c r="D31" s="8">
        <v>13</v>
      </c>
      <c r="E31" s="8">
        <v>141</v>
      </c>
      <c r="F31" s="27" t="s">
        <v>16</v>
      </c>
      <c r="G31" s="64">
        <v>151491.78</v>
      </c>
      <c r="H31" s="88">
        <v>258230</v>
      </c>
      <c r="I31" s="88"/>
      <c r="J31" s="88">
        <v>258230</v>
      </c>
      <c r="K31" s="24">
        <f t="shared" si="0"/>
        <v>58.66544553305193</v>
      </c>
    </row>
    <row r="32" spans="1:11" ht="14.1" customHeight="1">
      <c r="A32" s="109">
        <v>21</v>
      </c>
      <c r="B32" s="34"/>
      <c r="C32" s="31">
        <v>212003</v>
      </c>
      <c r="D32" s="8">
        <v>13</v>
      </c>
      <c r="E32" s="8">
        <v>241</v>
      </c>
      <c r="F32" s="27" t="s">
        <v>124</v>
      </c>
      <c r="G32" s="64">
        <v>27108.240000000002</v>
      </c>
      <c r="H32" s="88">
        <v>60350</v>
      </c>
      <c r="I32" s="88"/>
      <c r="J32" s="88">
        <v>60350</v>
      </c>
      <c r="K32" s="24">
        <f t="shared" si="0"/>
        <v>44.918376139188069</v>
      </c>
    </row>
    <row r="33" spans="1:11" ht="14.1" customHeight="1">
      <c r="A33" s="109"/>
      <c r="B33" s="34"/>
      <c r="C33" s="31">
        <v>212003</v>
      </c>
      <c r="D33" s="8"/>
      <c r="E33" s="8"/>
      <c r="F33" s="27" t="s">
        <v>17</v>
      </c>
      <c r="G33" s="64">
        <v>1530</v>
      </c>
      <c r="H33" s="88">
        <v>0</v>
      </c>
      <c r="I33" s="88"/>
      <c r="J33" s="88">
        <v>3000</v>
      </c>
      <c r="K33" s="24">
        <f t="shared" si="0"/>
        <v>51</v>
      </c>
    </row>
    <row r="34" spans="1:11" ht="14.1" customHeight="1">
      <c r="A34" s="108">
        <v>22</v>
      </c>
      <c r="B34" s="34"/>
      <c r="C34" s="33">
        <v>212003</v>
      </c>
      <c r="D34" s="6">
        <v>48</v>
      </c>
      <c r="E34" s="6">
        <v>241</v>
      </c>
      <c r="F34" s="26" t="s">
        <v>66</v>
      </c>
      <c r="G34" s="63">
        <v>75</v>
      </c>
      <c r="H34" s="87">
        <v>1500</v>
      </c>
      <c r="I34" s="87"/>
      <c r="J34" s="87">
        <v>1500</v>
      </c>
      <c r="K34" s="24">
        <f t="shared" si="0"/>
        <v>5</v>
      </c>
    </row>
    <row r="35" spans="1:11" ht="14.1" customHeight="1">
      <c r="A35" s="108">
        <v>23</v>
      </c>
      <c r="B35" s="34"/>
      <c r="C35" s="33">
        <v>212003</v>
      </c>
      <c r="D35" s="6">
        <v>88</v>
      </c>
      <c r="E35" s="6">
        <v>41</v>
      </c>
      <c r="F35" s="26" t="s">
        <v>17</v>
      </c>
      <c r="G35" s="63">
        <v>0</v>
      </c>
      <c r="H35" s="87">
        <v>3000</v>
      </c>
      <c r="I35" s="87"/>
      <c r="J35" s="87">
        <v>0</v>
      </c>
      <c r="K35" s="24">
        <v>0</v>
      </c>
    </row>
    <row r="36" spans="1:11" ht="14.1" customHeight="1">
      <c r="A36" s="108">
        <v>24</v>
      </c>
      <c r="B36" s="34"/>
      <c r="C36" s="33">
        <v>212004</v>
      </c>
      <c r="D36" s="5"/>
      <c r="E36" s="6">
        <v>41</v>
      </c>
      <c r="F36" s="26" t="s">
        <v>112</v>
      </c>
      <c r="G36" s="63">
        <v>1264.0999999999999</v>
      </c>
      <c r="H36" s="87">
        <v>1264</v>
      </c>
      <c r="I36" s="87"/>
      <c r="J36" s="87">
        <v>1264</v>
      </c>
      <c r="K36" s="24">
        <f t="shared" si="0"/>
        <v>100.00791139240506</v>
      </c>
    </row>
    <row r="37" spans="1:11" ht="14.1" customHeight="1" thickBot="1">
      <c r="A37" s="108"/>
      <c r="B37" s="34"/>
      <c r="C37" s="33">
        <v>212004</v>
      </c>
      <c r="D37" s="5"/>
      <c r="E37" s="6"/>
      <c r="F37" s="26" t="s">
        <v>125</v>
      </c>
      <c r="G37" s="63">
        <v>848</v>
      </c>
      <c r="H37" s="87">
        <v>0</v>
      </c>
      <c r="I37" s="87"/>
      <c r="J37" s="87">
        <v>1600</v>
      </c>
      <c r="K37" s="24">
        <f t="shared" si="0"/>
        <v>53</v>
      </c>
    </row>
    <row r="38" spans="1:11" ht="14.1" customHeight="1">
      <c r="A38" s="111">
        <v>25</v>
      </c>
      <c r="B38" s="104"/>
      <c r="C38" s="33">
        <v>212004</v>
      </c>
      <c r="D38" s="15">
        <v>88</v>
      </c>
      <c r="E38" s="6">
        <v>41</v>
      </c>
      <c r="F38" s="26" t="s">
        <v>126</v>
      </c>
      <c r="G38" s="63">
        <v>0</v>
      </c>
      <c r="H38" s="87">
        <v>1600</v>
      </c>
      <c r="I38" s="87"/>
      <c r="J38" s="87">
        <v>0</v>
      </c>
      <c r="K38" s="24">
        <v>0</v>
      </c>
    </row>
    <row r="39" spans="1:11" ht="14.1" customHeight="1">
      <c r="A39" s="107"/>
      <c r="B39" s="34"/>
      <c r="C39" s="38">
        <v>22</v>
      </c>
      <c r="D39" s="7" t="s">
        <v>8</v>
      </c>
      <c r="E39" s="14" t="s">
        <v>9</v>
      </c>
      <c r="F39" s="29" t="s">
        <v>58</v>
      </c>
      <c r="G39" s="65"/>
      <c r="H39" s="89"/>
      <c r="I39" s="89"/>
      <c r="J39" s="89"/>
      <c r="K39" s="24"/>
    </row>
    <row r="40" spans="1:11" ht="14.1" customHeight="1">
      <c r="A40" s="108">
        <v>26</v>
      </c>
      <c r="B40" s="34"/>
      <c r="C40" s="32">
        <v>221004</v>
      </c>
      <c r="D40" s="5"/>
      <c r="E40" s="13">
        <v>41</v>
      </c>
      <c r="F40" s="30" t="s">
        <v>18</v>
      </c>
      <c r="G40" s="66">
        <v>6179.5</v>
      </c>
      <c r="H40" s="90">
        <v>6000</v>
      </c>
      <c r="I40" s="90"/>
      <c r="J40" s="90">
        <v>6000</v>
      </c>
      <c r="K40" s="24">
        <f t="shared" si="0"/>
        <v>102.99166666666666</v>
      </c>
    </row>
    <row r="41" spans="1:11" ht="14.1" customHeight="1">
      <c r="A41" s="109">
        <v>27</v>
      </c>
      <c r="B41" s="34"/>
      <c r="C41" s="31">
        <v>221004</v>
      </c>
      <c r="D41" s="5"/>
      <c r="E41" s="8">
        <v>341</v>
      </c>
      <c r="F41" s="27" t="s">
        <v>19</v>
      </c>
      <c r="G41" s="63">
        <v>0</v>
      </c>
      <c r="H41" s="87">
        <v>1000</v>
      </c>
      <c r="I41" s="87"/>
      <c r="J41" s="87">
        <v>1000</v>
      </c>
      <c r="K41" s="24">
        <f t="shared" si="0"/>
        <v>0</v>
      </c>
    </row>
    <row r="42" spans="1:11" ht="14.1" customHeight="1">
      <c r="A42" s="109">
        <v>28</v>
      </c>
      <c r="B42" s="34"/>
      <c r="C42" s="31">
        <v>221005</v>
      </c>
      <c r="D42" s="5"/>
      <c r="E42" s="8">
        <v>41</v>
      </c>
      <c r="F42" s="27" t="s">
        <v>20</v>
      </c>
      <c r="G42" s="64">
        <v>1848</v>
      </c>
      <c r="H42" s="88">
        <v>6400</v>
      </c>
      <c r="I42" s="88"/>
      <c r="J42" s="88">
        <v>6400</v>
      </c>
      <c r="K42" s="24">
        <f t="shared" si="0"/>
        <v>28.875</v>
      </c>
    </row>
    <row r="43" spans="1:11" ht="14.1" customHeight="1">
      <c r="A43" s="109">
        <v>29</v>
      </c>
      <c r="B43" s="34"/>
      <c r="C43" s="31">
        <v>222003</v>
      </c>
      <c r="D43" s="5"/>
      <c r="E43" s="8">
        <v>41</v>
      </c>
      <c r="F43" s="27" t="s">
        <v>21</v>
      </c>
      <c r="G43" s="64">
        <v>3973</v>
      </c>
      <c r="H43" s="88">
        <v>0</v>
      </c>
      <c r="I43" s="88"/>
      <c r="J43" s="88">
        <v>0</v>
      </c>
      <c r="K43" s="24">
        <v>0</v>
      </c>
    </row>
    <row r="44" spans="1:11" ht="14.1" customHeight="1">
      <c r="A44" s="112">
        <v>30</v>
      </c>
      <c r="B44" s="34"/>
      <c r="C44" s="32">
        <v>223001</v>
      </c>
      <c r="D44" s="15">
        <v>21</v>
      </c>
      <c r="E44" s="13">
        <v>41</v>
      </c>
      <c r="F44" s="30" t="s">
        <v>127</v>
      </c>
      <c r="G44" s="66">
        <v>1349</v>
      </c>
      <c r="H44" s="90">
        <v>3800</v>
      </c>
      <c r="I44" s="90"/>
      <c r="J44" s="90">
        <v>3800</v>
      </c>
      <c r="K44" s="24">
        <f t="shared" si="0"/>
        <v>35.5</v>
      </c>
    </row>
    <row r="45" spans="1:11" ht="14.1" customHeight="1">
      <c r="A45" s="108">
        <v>31</v>
      </c>
      <c r="B45" s="34"/>
      <c r="C45" s="33">
        <v>223001</v>
      </c>
      <c r="D45" s="15">
        <v>23</v>
      </c>
      <c r="E45" s="6">
        <v>41</v>
      </c>
      <c r="F45" s="26" t="s">
        <v>67</v>
      </c>
      <c r="G45" s="63">
        <v>331.69</v>
      </c>
      <c r="H45" s="87">
        <v>750</v>
      </c>
      <c r="I45" s="87"/>
      <c r="J45" s="87">
        <v>750</v>
      </c>
      <c r="K45" s="24">
        <f t="shared" si="0"/>
        <v>44.225333333333332</v>
      </c>
    </row>
    <row r="46" spans="1:11" ht="14.1" customHeight="1">
      <c r="A46" s="109">
        <v>32</v>
      </c>
      <c r="B46" s="34"/>
      <c r="C46" s="31">
        <v>223001</v>
      </c>
      <c r="D46" s="16">
        <v>24</v>
      </c>
      <c r="E46" s="8">
        <v>41</v>
      </c>
      <c r="F46" s="27" t="s">
        <v>68</v>
      </c>
      <c r="G46" s="63">
        <v>11.44</v>
      </c>
      <c r="H46" s="87">
        <v>30</v>
      </c>
      <c r="I46" s="87"/>
      <c r="J46" s="87">
        <v>30</v>
      </c>
      <c r="K46" s="24">
        <f t="shared" si="0"/>
        <v>38.133333333333333</v>
      </c>
    </row>
    <row r="47" spans="1:11" ht="14.1" customHeight="1">
      <c r="A47" s="112">
        <v>33</v>
      </c>
      <c r="B47" s="34"/>
      <c r="C47" s="32">
        <v>223001</v>
      </c>
      <c r="D47" s="15">
        <v>28</v>
      </c>
      <c r="E47" s="13">
        <v>41</v>
      </c>
      <c r="F47" s="30" t="s">
        <v>22</v>
      </c>
      <c r="G47" s="66">
        <v>2359</v>
      </c>
      <c r="H47" s="90">
        <v>4000</v>
      </c>
      <c r="I47" s="90"/>
      <c r="J47" s="90">
        <v>4000</v>
      </c>
      <c r="K47" s="24">
        <f t="shared" si="0"/>
        <v>58.975000000000001</v>
      </c>
    </row>
    <row r="48" spans="1:11" ht="14.1" customHeight="1">
      <c r="A48" s="108">
        <v>34</v>
      </c>
      <c r="B48" s="34"/>
      <c r="C48" s="33">
        <v>223001</v>
      </c>
      <c r="D48" s="15">
        <v>40</v>
      </c>
      <c r="E48" s="6">
        <v>41</v>
      </c>
      <c r="F48" s="26" t="s">
        <v>23</v>
      </c>
      <c r="G48" s="63">
        <v>15434.16</v>
      </c>
      <c r="H48" s="87">
        <v>29350</v>
      </c>
      <c r="I48" s="87"/>
      <c r="J48" s="87">
        <v>29350</v>
      </c>
      <c r="K48" s="24">
        <f t="shared" si="0"/>
        <v>52.586575809199317</v>
      </c>
    </row>
    <row r="49" spans="1:11" ht="14.1" customHeight="1">
      <c r="A49" s="112">
        <v>35</v>
      </c>
      <c r="B49" s="34"/>
      <c r="C49" s="32">
        <v>223001</v>
      </c>
      <c r="D49" s="17">
        <v>41</v>
      </c>
      <c r="E49" s="13">
        <v>41</v>
      </c>
      <c r="F49" s="30" t="s">
        <v>69</v>
      </c>
      <c r="G49" s="66">
        <v>4016.87</v>
      </c>
      <c r="H49" s="90">
        <v>12000</v>
      </c>
      <c r="I49" s="90"/>
      <c r="J49" s="90">
        <v>12000</v>
      </c>
      <c r="K49" s="24">
        <f t="shared" si="0"/>
        <v>33.473916666666668</v>
      </c>
    </row>
    <row r="50" spans="1:11" ht="14.1" customHeight="1">
      <c r="A50" s="108">
        <v>36</v>
      </c>
      <c r="B50" s="34"/>
      <c r="C50" s="33">
        <v>223002</v>
      </c>
      <c r="D50" s="15">
        <v>34</v>
      </c>
      <c r="E50" s="6">
        <v>41</v>
      </c>
      <c r="F50" s="26" t="s">
        <v>111</v>
      </c>
      <c r="G50" s="63">
        <v>10330</v>
      </c>
      <c r="H50" s="87">
        <v>10330</v>
      </c>
      <c r="I50" s="87"/>
      <c r="J50" s="87">
        <v>10330</v>
      </c>
      <c r="K50" s="24">
        <f t="shared" si="0"/>
        <v>100</v>
      </c>
    </row>
    <row r="51" spans="1:11" ht="14.1" customHeight="1">
      <c r="A51" s="108">
        <v>37</v>
      </c>
      <c r="B51" s="34"/>
      <c r="C51" s="33">
        <v>223003</v>
      </c>
      <c r="D51" s="15">
        <v>40</v>
      </c>
      <c r="E51" s="6">
        <v>41</v>
      </c>
      <c r="F51" s="26" t="s">
        <v>70</v>
      </c>
      <c r="G51" s="63">
        <v>2908.24</v>
      </c>
      <c r="H51" s="87">
        <v>5300</v>
      </c>
      <c r="I51" s="87"/>
      <c r="J51" s="87">
        <v>5300</v>
      </c>
      <c r="K51" s="24">
        <f t="shared" si="0"/>
        <v>54.872452830188678</v>
      </c>
    </row>
    <row r="52" spans="1:11" ht="14.1" customHeight="1">
      <c r="A52" s="108">
        <v>38</v>
      </c>
      <c r="B52" s="34"/>
      <c r="C52" s="33">
        <v>229005</v>
      </c>
      <c r="D52" s="5"/>
      <c r="E52" s="6">
        <v>41</v>
      </c>
      <c r="F52" s="26" t="s">
        <v>71</v>
      </c>
      <c r="G52" s="63">
        <v>1261.28</v>
      </c>
      <c r="H52" s="87">
        <v>1200</v>
      </c>
      <c r="I52" s="87"/>
      <c r="J52" s="87">
        <v>1200</v>
      </c>
      <c r="K52" s="24">
        <f t="shared" si="0"/>
        <v>105.10666666666665</v>
      </c>
    </row>
    <row r="53" spans="1:11" ht="14.1" customHeight="1">
      <c r="A53" s="108"/>
      <c r="B53" s="34"/>
      <c r="C53" s="33">
        <v>231</v>
      </c>
      <c r="D53" s="5"/>
      <c r="E53" s="6"/>
      <c r="F53" s="26" t="s">
        <v>128</v>
      </c>
      <c r="G53" s="63">
        <v>228090</v>
      </c>
      <c r="H53" s="87">
        <v>0</v>
      </c>
      <c r="I53" s="87"/>
      <c r="J53" s="87">
        <v>181860</v>
      </c>
      <c r="K53" s="24">
        <f t="shared" si="0"/>
        <v>125.42065324975256</v>
      </c>
    </row>
    <row r="54" spans="1:11" ht="14.1" customHeight="1">
      <c r="A54" s="108"/>
      <c r="B54" s="34"/>
      <c r="C54" s="33">
        <v>233001</v>
      </c>
      <c r="D54" s="5"/>
      <c r="E54" s="6"/>
      <c r="F54" s="26" t="s">
        <v>24</v>
      </c>
      <c r="G54" s="63">
        <v>41107.199999999997</v>
      </c>
      <c r="H54" s="87">
        <v>50000</v>
      </c>
      <c r="I54" s="87"/>
      <c r="J54" s="87">
        <v>109610</v>
      </c>
      <c r="K54" s="24">
        <f t="shared" si="0"/>
        <v>37.503147523036219</v>
      </c>
    </row>
    <row r="55" spans="1:11" ht="14.1" customHeight="1">
      <c r="A55" s="108"/>
      <c r="B55" s="34"/>
      <c r="C55" s="33">
        <v>233001</v>
      </c>
      <c r="D55" s="5"/>
      <c r="E55" s="6"/>
      <c r="F55" s="26" t="s">
        <v>129</v>
      </c>
      <c r="G55" s="63">
        <v>11128.04</v>
      </c>
      <c r="H55" s="87">
        <v>0</v>
      </c>
      <c r="I55" s="87"/>
      <c r="J55" s="87">
        <v>10219</v>
      </c>
      <c r="K55" s="24">
        <f t="shared" si="0"/>
        <v>108.89558665231434</v>
      </c>
    </row>
    <row r="56" spans="1:11" ht="14.1" customHeight="1">
      <c r="A56" s="107"/>
      <c r="B56" s="34"/>
      <c r="C56" s="38">
        <v>240</v>
      </c>
      <c r="D56" s="7" t="s">
        <v>8</v>
      </c>
      <c r="E56" s="14" t="s">
        <v>9</v>
      </c>
      <c r="F56" s="29" t="s">
        <v>130</v>
      </c>
      <c r="G56" s="65"/>
      <c r="H56" s="89"/>
      <c r="I56" s="89"/>
      <c r="J56" s="89"/>
      <c r="K56" s="24"/>
    </row>
    <row r="57" spans="1:11" ht="14.1" customHeight="1">
      <c r="A57" s="108">
        <v>39</v>
      </c>
      <c r="B57" s="34"/>
      <c r="C57" s="33">
        <v>242</v>
      </c>
      <c r="D57" s="5"/>
      <c r="E57" s="6">
        <v>41</v>
      </c>
      <c r="F57" s="26" t="s">
        <v>25</v>
      </c>
      <c r="G57" s="63">
        <v>150.93</v>
      </c>
      <c r="H57" s="87">
        <v>180</v>
      </c>
      <c r="I57" s="87"/>
      <c r="J57" s="87">
        <v>180</v>
      </c>
      <c r="K57" s="24">
        <f t="shared" si="0"/>
        <v>83.850000000000009</v>
      </c>
    </row>
    <row r="58" spans="1:11" ht="14.1" customHeight="1">
      <c r="A58" s="108"/>
      <c r="B58" s="34"/>
      <c r="C58" s="37">
        <v>290</v>
      </c>
      <c r="D58" s="36"/>
      <c r="E58" s="12"/>
      <c r="F58" s="29" t="s">
        <v>55</v>
      </c>
      <c r="G58" s="63"/>
      <c r="H58" s="87"/>
      <c r="I58" s="87"/>
      <c r="J58" s="87"/>
      <c r="K58" s="24"/>
    </row>
    <row r="59" spans="1:11" ht="14.1" customHeight="1">
      <c r="A59" s="108"/>
      <c r="B59" s="34"/>
      <c r="C59" s="37">
        <v>291004</v>
      </c>
      <c r="D59" s="36"/>
      <c r="E59" s="12"/>
      <c r="F59" s="29" t="s">
        <v>131</v>
      </c>
      <c r="G59" s="63">
        <v>21</v>
      </c>
      <c r="H59" s="87">
        <v>0</v>
      </c>
      <c r="I59" s="87"/>
      <c r="J59" s="87">
        <v>0</v>
      </c>
      <c r="K59" s="24"/>
    </row>
    <row r="60" spans="1:11" ht="14.1" customHeight="1">
      <c r="A60" s="109">
        <v>40</v>
      </c>
      <c r="B60" s="34"/>
      <c r="C60" s="33">
        <v>292008</v>
      </c>
      <c r="D60" s="5"/>
      <c r="E60" s="6">
        <v>41</v>
      </c>
      <c r="F60" s="26" t="s">
        <v>132</v>
      </c>
      <c r="G60" s="63">
        <v>460.92</v>
      </c>
      <c r="H60" s="87">
        <v>600</v>
      </c>
      <c r="I60" s="87"/>
      <c r="J60" s="87">
        <v>600</v>
      </c>
      <c r="K60" s="24">
        <f t="shared" si="0"/>
        <v>76.819999999999993</v>
      </c>
    </row>
    <row r="61" spans="1:11" ht="14.1" customHeight="1">
      <c r="A61" s="107"/>
      <c r="B61" s="34"/>
      <c r="C61" s="31">
        <v>292012</v>
      </c>
      <c r="D61" s="5"/>
      <c r="E61" s="8">
        <v>41</v>
      </c>
      <c r="F61" s="27" t="s">
        <v>26</v>
      </c>
      <c r="G61" s="64">
        <v>49.87</v>
      </c>
      <c r="H61" s="88">
        <v>0</v>
      </c>
      <c r="I61" s="88"/>
      <c r="J61" s="88">
        <v>0</v>
      </c>
      <c r="K61" s="24">
        <v>0</v>
      </c>
    </row>
    <row r="62" spans="1:11" ht="14.1" customHeight="1">
      <c r="A62" s="108">
        <v>41</v>
      </c>
      <c r="B62" s="34"/>
      <c r="C62" s="32">
        <v>292012</v>
      </c>
      <c r="D62" s="15">
        <v>1</v>
      </c>
      <c r="E62" s="13">
        <v>41</v>
      </c>
      <c r="F62" s="30" t="s">
        <v>27</v>
      </c>
      <c r="G62" s="66">
        <v>419</v>
      </c>
      <c r="H62" s="90">
        <v>2850</v>
      </c>
      <c r="I62" s="90"/>
      <c r="J62" s="90">
        <v>2850</v>
      </c>
      <c r="K62" s="24">
        <f t="shared" si="0"/>
        <v>14.701754385964913</v>
      </c>
    </row>
    <row r="63" spans="1:11" ht="14.1" customHeight="1">
      <c r="A63" s="112">
        <v>42</v>
      </c>
      <c r="B63" s="34"/>
      <c r="C63" s="33">
        <v>292012</v>
      </c>
      <c r="D63" s="15">
        <v>1</v>
      </c>
      <c r="E63" s="18">
        <v>241</v>
      </c>
      <c r="F63" s="26" t="s">
        <v>28</v>
      </c>
      <c r="G63" s="63">
        <v>8483.2000000000007</v>
      </c>
      <c r="H63" s="87">
        <v>18749</v>
      </c>
      <c r="I63" s="87"/>
      <c r="J63" s="87">
        <v>18749</v>
      </c>
      <c r="K63" s="24">
        <f t="shared" si="0"/>
        <v>45.246146461144598</v>
      </c>
    </row>
    <row r="64" spans="1:11" ht="14.1" customHeight="1">
      <c r="A64" s="107"/>
      <c r="B64" s="34"/>
      <c r="C64" s="31">
        <v>292012</v>
      </c>
      <c r="D64" s="16">
        <v>1</v>
      </c>
      <c r="E64" s="19">
        <v>341</v>
      </c>
      <c r="F64" s="27" t="s">
        <v>110</v>
      </c>
      <c r="G64" s="64">
        <v>471.5</v>
      </c>
      <c r="H64" s="88">
        <v>0</v>
      </c>
      <c r="I64" s="88"/>
      <c r="J64" s="88">
        <v>0</v>
      </c>
      <c r="K64" s="24">
        <v>0</v>
      </c>
    </row>
    <row r="65" spans="1:11" ht="14.1" customHeight="1">
      <c r="A65" s="107"/>
      <c r="B65" s="34"/>
      <c r="C65" s="31">
        <v>292012</v>
      </c>
      <c r="D65" s="16">
        <v>1</v>
      </c>
      <c r="E65" s="19">
        <v>741</v>
      </c>
      <c r="F65" s="27" t="s">
        <v>133</v>
      </c>
      <c r="G65" s="64">
        <v>98.5</v>
      </c>
      <c r="H65" s="88">
        <v>0</v>
      </c>
      <c r="I65" s="88"/>
      <c r="J65" s="88">
        <v>0</v>
      </c>
      <c r="K65" s="24">
        <v>0</v>
      </c>
    </row>
    <row r="66" spans="1:11" ht="14.1" customHeight="1">
      <c r="A66" s="108">
        <v>43</v>
      </c>
      <c r="B66" s="34"/>
      <c r="C66" s="32">
        <v>292012</v>
      </c>
      <c r="D66" s="15">
        <v>1</v>
      </c>
      <c r="E66" s="20">
        <v>1041</v>
      </c>
      <c r="F66" s="30" t="s">
        <v>134</v>
      </c>
      <c r="G66" s="66">
        <v>239</v>
      </c>
      <c r="H66" s="90">
        <v>700</v>
      </c>
      <c r="I66" s="87"/>
      <c r="J66" s="90">
        <v>700</v>
      </c>
      <c r="K66" s="24">
        <f t="shared" si="0"/>
        <v>34.142857142857139</v>
      </c>
    </row>
    <row r="67" spans="1:11" ht="14.1" customHeight="1">
      <c r="A67" s="109">
        <v>45</v>
      </c>
      <c r="B67" s="34"/>
      <c r="C67" s="31">
        <v>292012</v>
      </c>
      <c r="D67" s="15">
        <v>22</v>
      </c>
      <c r="E67" s="5"/>
      <c r="F67" s="27" t="s">
        <v>135</v>
      </c>
      <c r="G67" s="63">
        <v>126</v>
      </c>
      <c r="H67" s="87">
        <v>100</v>
      </c>
      <c r="I67" s="87"/>
      <c r="J67" s="87">
        <v>100</v>
      </c>
      <c r="K67" s="24">
        <f t="shared" si="0"/>
        <v>126</v>
      </c>
    </row>
    <row r="68" spans="1:11" ht="14.1" customHeight="1">
      <c r="A68" s="109"/>
      <c r="B68" s="34"/>
      <c r="C68" s="31">
        <v>292017</v>
      </c>
      <c r="D68" s="15"/>
      <c r="E68" s="5"/>
      <c r="F68" s="27" t="s">
        <v>136</v>
      </c>
      <c r="G68" s="63">
        <v>3589.41</v>
      </c>
      <c r="H68" s="87">
        <v>0</v>
      </c>
      <c r="I68" s="87"/>
      <c r="J68" s="87">
        <v>3589</v>
      </c>
      <c r="K68" s="24">
        <f t="shared" si="0"/>
        <v>100.01142379492896</v>
      </c>
    </row>
    <row r="69" spans="1:11" ht="14.1" customHeight="1">
      <c r="A69" s="108">
        <v>47</v>
      </c>
      <c r="B69" s="34"/>
      <c r="C69" s="31">
        <v>292027</v>
      </c>
      <c r="D69" s="5"/>
      <c r="E69" s="5"/>
      <c r="F69" s="27" t="s">
        <v>137</v>
      </c>
      <c r="G69" s="64">
        <v>57420.43</v>
      </c>
      <c r="H69" s="88">
        <v>0</v>
      </c>
      <c r="I69" s="88"/>
      <c r="J69" s="88">
        <v>57420</v>
      </c>
      <c r="K69" s="24">
        <f t="shared" si="0"/>
        <v>100.00074886799024</v>
      </c>
    </row>
    <row r="70" spans="1:11" s="74" customFormat="1" ht="14.1" customHeight="1">
      <c r="A70" s="113"/>
      <c r="B70" s="73"/>
      <c r="C70" s="129">
        <v>200</v>
      </c>
      <c r="D70" s="130"/>
      <c r="E70" s="130"/>
      <c r="F70" s="132" t="s">
        <v>63</v>
      </c>
      <c r="G70" s="133">
        <f>SUM(G27:G69)</f>
        <v>605042.78000000014</v>
      </c>
      <c r="H70" s="133">
        <f t="shared" ref="H70:J70" si="2">SUM(H27:H69)</f>
        <v>557135</v>
      </c>
      <c r="I70" s="133">
        <f t="shared" si="2"/>
        <v>0</v>
      </c>
      <c r="J70" s="133">
        <f t="shared" si="2"/>
        <v>869833</v>
      </c>
      <c r="K70" s="135">
        <v>69.599999999999994</v>
      </c>
    </row>
    <row r="71" spans="1:11" ht="14.1" customHeight="1">
      <c r="A71" s="109"/>
      <c r="B71" s="35"/>
      <c r="C71" s="39">
        <v>312</v>
      </c>
      <c r="D71" s="10"/>
      <c r="E71" s="10"/>
      <c r="F71" s="28" t="s">
        <v>56</v>
      </c>
      <c r="G71" s="67"/>
      <c r="H71" s="91"/>
      <c r="I71" s="91"/>
      <c r="J71" s="91"/>
      <c r="K71" s="24"/>
    </row>
    <row r="72" spans="1:11" ht="14.1" customHeight="1">
      <c r="A72" s="112">
        <v>50</v>
      </c>
      <c r="B72" s="35"/>
      <c r="C72" s="31">
        <v>312001</v>
      </c>
      <c r="D72" s="5"/>
      <c r="E72" s="19">
        <v>9</v>
      </c>
      <c r="F72" s="27" t="s">
        <v>114</v>
      </c>
      <c r="G72" s="64">
        <v>3000</v>
      </c>
      <c r="H72" s="88">
        <v>2000</v>
      </c>
      <c r="I72" s="88"/>
      <c r="J72" s="88">
        <v>2000</v>
      </c>
      <c r="K72" s="24">
        <f t="shared" si="0"/>
        <v>150</v>
      </c>
    </row>
    <row r="73" spans="1:11" ht="14.1" customHeight="1">
      <c r="A73" s="107"/>
      <c r="B73" s="35"/>
      <c r="C73" s="31">
        <v>312001</v>
      </c>
      <c r="D73" s="5"/>
      <c r="E73" s="19">
        <v>10</v>
      </c>
      <c r="F73" s="27" t="s">
        <v>30</v>
      </c>
      <c r="G73" s="64">
        <v>11897</v>
      </c>
      <c r="H73" s="88">
        <v>0</v>
      </c>
      <c r="I73" s="88"/>
      <c r="J73" s="88">
        <v>11790</v>
      </c>
      <c r="K73" s="24">
        <f t="shared" si="0"/>
        <v>100.90754877014419</v>
      </c>
    </row>
    <row r="74" spans="1:11" ht="14.1" customHeight="1">
      <c r="A74" s="107"/>
      <c r="B74" s="35"/>
      <c r="C74" s="31">
        <v>312001</v>
      </c>
      <c r="D74" s="5"/>
      <c r="E74" s="19"/>
      <c r="F74" s="27" t="s">
        <v>115</v>
      </c>
      <c r="G74" s="64">
        <v>0</v>
      </c>
      <c r="H74" s="88">
        <v>10055</v>
      </c>
      <c r="I74" s="88"/>
      <c r="J74" s="88">
        <v>10055</v>
      </c>
      <c r="K74" s="24">
        <f t="shared" ref="K74:K137" si="3">G74/J74*100</f>
        <v>0</v>
      </c>
    </row>
    <row r="75" spans="1:11" ht="14.1" customHeight="1">
      <c r="A75" s="109">
        <v>51</v>
      </c>
      <c r="B75" s="35"/>
      <c r="C75" s="33">
        <v>312001</v>
      </c>
      <c r="D75" s="5"/>
      <c r="E75" s="18">
        <v>17</v>
      </c>
      <c r="F75" s="26" t="s">
        <v>88</v>
      </c>
      <c r="G75" s="63">
        <v>1000.62</v>
      </c>
      <c r="H75" s="87">
        <v>0</v>
      </c>
      <c r="I75" s="87"/>
      <c r="J75" s="87">
        <v>0</v>
      </c>
      <c r="K75" s="24">
        <v>0</v>
      </c>
    </row>
    <row r="76" spans="1:11" ht="14.1" customHeight="1">
      <c r="A76" s="107"/>
      <c r="B76" s="35"/>
      <c r="C76" s="33">
        <v>312001</v>
      </c>
      <c r="D76" s="5"/>
      <c r="E76" s="18">
        <v>17</v>
      </c>
      <c r="F76" s="26" t="s">
        <v>88</v>
      </c>
      <c r="G76" s="63">
        <v>176.58</v>
      </c>
      <c r="H76" s="87">
        <v>0</v>
      </c>
      <c r="I76" s="87"/>
      <c r="J76" s="87">
        <v>0</v>
      </c>
      <c r="K76" s="24">
        <v>0</v>
      </c>
    </row>
    <row r="77" spans="1:11" ht="14.1" customHeight="1">
      <c r="A77" s="109">
        <v>53</v>
      </c>
      <c r="B77" s="35"/>
      <c r="C77" s="33">
        <v>312001</v>
      </c>
      <c r="D77" s="5"/>
      <c r="E77" s="18">
        <v>43</v>
      </c>
      <c r="F77" s="26" t="s">
        <v>31</v>
      </c>
      <c r="G77" s="63">
        <v>1732</v>
      </c>
      <c r="H77" s="87">
        <v>2000</v>
      </c>
      <c r="I77" s="87"/>
      <c r="J77" s="87">
        <v>2000</v>
      </c>
      <c r="K77" s="24">
        <f t="shared" si="3"/>
        <v>86.6</v>
      </c>
    </row>
    <row r="78" spans="1:11" ht="14.1" customHeight="1">
      <c r="A78" s="109">
        <v>54</v>
      </c>
      <c r="B78" s="35"/>
      <c r="C78" s="31">
        <v>312001</v>
      </c>
      <c r="D78" s="5"/>
      <c r="E78" s="19">
        <v>45</v>
      </c>
      <c r="F78" s="27" t="s">
        <v>32</v>
      </c>
      <c r="G78" s="64">
        <v>6775.52</v>
      </c>
      <c r="H78" s="88">
        <v>7000</v>
      </c>
      <c r="I78" s="88"/>
      <c r="J78" s="88">
        <v>7000</v>
      </c>
      <c r="K78" s="24">
        <f t="shared" si="3"/>
        <v>96.793142857142868</v>
      </c>
    </row>
    <row r="79" spans="1:11" ht="14.1" customHeight="1">
      <c r="A79" s="108">
        <v>55</v>
      </c>
      <c r="B79" s="35"/>
      <c r="C79" s="31">
        <v>312001</v>
      </c>
      <c r="D79" s="5"/>
      <c r="E79" s="19">
        <v>46</v>
      </c>
      <c r="F79" s="27" t="s">
        <v>33</v>
      </c>
      <c r="G79" s="63">
        <v>0</v>
      </c>
      <c r="H79" s="88">
        <v>320</v>
      </c>
      <c r="I79" s="87"/>
      <c r="J79" s="88">
        <v>320</v>
      </c>
      <c r="K79" s="24">
        <f t="shared" si="3"/>
        <v>0</v>
      </c>
    </row>
    <row r="80" spans="1:11" ht="14.1" customHeight="1">
      <c r="A80" s="108"/>
      <c r="B80" s="35"/>
      <c r="C80" s="31">
        <v>312001</v>
      </c>
      <c r="D80" s="5"/>
      <c r="E80" s="19"/>
      <c r="F80" s="27" t="s">
        <v>154</v>
      </c>
      <c r="G80" s="64">
        <v>374.32</v>
      </c>
      <c r="H80" s="88">
        <v>0</v>
      </c>
      <c r="I80" s="88"/>
      <c r="J80" s="88">
        <v>0</v>
      </c>
      <c r="K80" s="24">
        <v>0</v>
      </c>
    </row>
    <row r="81" spans="1:11" ht="14.1" customHeight="1">
      <c r="A81" s="109"/>
      <c r="B81" s="35"/>
      <c r="C81" s="33">
        <v>312001</v>
      </c>
      <c r="D81" s="5"/>
      <c r="E81" s="18"/>
      <c r="F81" s="26" t="s">
        <v>109</v>
      </c>
      <c r="G81" s="63">
        <v>0</v>
      </c>
      <c r="H81" s="87">
        <v>893</v>
      </c>
      <c r="I81" s="87"/>
      <c r="J81" s="87">
        <v>893</v>
      </c>
      <c r="K81" s="24">
        <f>G81/J81*100</f>
        <v>0</v>
      </c>
    </row>
    <row r="82" spans="1:11" ht="14.1" customHeight="1">
      <c r="A82" s="109"/>
      <c r="B82" s="35"/>
      <c r="C82" s="33">
        <v>312001</v>
      </c>
      <c r="D82" s="5"/>
      <c r="E82" s="18"/>
      <c r="F82" s="26" t="s">
        <v>109</v>
      </c>
      <c r="G82" s="63">
        <v>0</v>
      </c>
      <c r="H82" s="87">
        <v>157</v>
      </c>
      <c r="I82" s="87"/>
      <c r="J82" s="87">
        <v>157</v>
      </c>
      <c r="K82" s="24">
        <f t="shared" si="3"/>
        <v>0</v>
      </c>
    </row>
    <row r="83" spans="1:11" ht="14.1" customHeight="1">
      <c r="A83" s="108">
        <v>59</v>
      </c>
      <c r="B83" s="35"/>
      <c r="C83" s="31">
        <v>312001</v>
      </c>
      <c r="D83" s="5"/>
      <c r="E83" s="19">
        <v>57</v>
      </c>
      <c r="F83" s="27" t="s">
        <v>89</v>
      </c>
      <c r="G83" s="64">
        <v>748.65</v>
      </c>
      <c r="H83" s="88">
        <v>0</v>
      </c>
      <c r="I83" s="88"/>
      <c r="J83" s="88">
        <v>0</v>
      </c>
      <c r="K83" s="24">
        <v>0</v>
      </c>
    </row>
    <row r="84" spans="1:11" ht="14.1" customHeight="1">
      <c r="A84" s="108"/>
      <c r="B84" s="35"/>
      <c r="C84" s="31">
        <v>312001</v>
      </c>
      <c r="D84" s="5"/>
      <c r="E84" s="19"/>
      <c r="F84" s="27" t="s">
        <v>109</v>
      </c>
      <c r="G84" s="63">
        <v>0</v>
      </c>
      <c r="H84" s="87">
        <v>2176</v>
      </c>
      <c r="I84" s="87"/>
      <c r="J84" s="87">
        <v>2176</v>
      </c>
      <c r="K84" s="24">
        <f t="shared" si="3"/>
        <v>0</v>
      </c>
    </row>
    <row r="85" spans="1:11" ht="14.1" customHeight="1">
      <c r="A85" s="108"/>
      <c r="B85" s="35"/>
      <c r="C85" s="31">
        <v>312001</v>
      </c>
      <c r="D85" s="5"/>
      <c r="E85" s="19"/>
      <c r="F85" s="27" t="s">
        <v>108</v>
      </c>
      <c r="G85" s="63">
        <v>0</v>
      </c>
      <c r="H85" s="87">
        <v>384</v>
      </c>
      <c r="I85" s="87"/>
      <c r="J85" s="87">
        <v>384</v>
      </c>
      <c r="K85" s="24">
        <f t="shared" si="3"/>
        <v>0</v>
      </c>
    </row>
    <row r="86" spans="1:11" ht="14.1" customHeight="1">
      <c r="A86" s="109">
        <v>65</v>
      </c>
      <c r="B86" s="35"/>
      <c r="C86" s="31">
        <v>312001</v>
      </c>
      <c r="D86" s="5"/>
      <c r="E86" s="19">
        <v>71</v>
      </c>
      <c r="F86" s="27" t="s">
        <v>72</v>
      </c>
      <c r="G86" s="64">
        <v>29000</v>
      </c>
      <c r="H86" s="87">
        <v>0</v>
      </c>
      <c r="I86" s="87"/>
      <c r="J86" s="88">
        <v>0</v>
      </c>
      <c r="K86" s="24">
        <v>0</v>
      </c>
    </row>
    <row r="87" spans="1:11" ht="14.1" customHeight="1">
      <c r="A87" s="108">
        <v>68</v>
      </c>
      <c r="B87" s="35"/>
      <c r="C87" s="33">
        <v>312001</v>
      </c>
      <c r="D87" s="5"/>
      <c r="E87" s="18">
        <v>79</v>
      </c>
      <c r="F87" s="26" t="s">
        <v>138</v>
      </c>
      <c r="G87" s="63">
        <v>6782.52</v>
      </c>
      <c r="H87" s="87">
        <v>11016</v>
      </c>
      <c r="I87" s="87"/>
      <c r="J87" s="87">
        <v>11016</v>
      </c>
      <c r="K87" s="24">
        <f t="shared" si="3"/>
        <v>61.56971677559914</v>
      </c>
    </row>
    <row r="88" spans="1:11" ht="14.1" customHeight="1">
      <c r="A88" s="109">
        <v>69</v>
      </c>
      <c r="B88" s="35"/>
      <c r="C88" s="31">
        <v>312001</v>
      </c>
      <c r="D88" s="8">
        <v>79</v>
      </c>
      <c r="E88" s="9" t="s">
        <v>34</v>
      </c>
      <c r="F88" s="26" t="s">
        <v>138</v>
      </c>
      <c r="G88" s="64">
        <v>1196.92</v>
      </c>
      <c r="H88" s="88">
        <v>1944</v>
      </c>
      <c r="I88" s="88"/>
      <c r="J88" s="88">
        <v>1944</v>
      </c>
      <c r="K88" s="24">
        <f t="shared" si="3"/>
        <v>61.569958847736629</v>
      </c>
    </row>
    <row r="89" spans="1:11" ht="14.1" customHeight="1">
      <c r="A89" s="109">
        <v>70</v>
      </c>
      <c r="B89" s="35"/>
      <c r="C89" s="31">
        <v>312001</v>
      </c>
      <c r="D89" s="6">
        <v>80</v>
      </c>
      <c r="E89" s="6">
        <v>111</v>
      </c>
      <c r="F89" s="27" t="s">
        <v>144</v>
      </c>
      <c r="G89" s="63">
        <v>0</v>
      </c>
      <c r="H89" s="87">
        <v>840</v>
      </c>
      <c r="I89" s="87"/>
      <c r="J89" s="88">
        <v>0</v>
      </c>
      <c r="K89" s="24">
        <v>0</v>
      </c>
    </row>
    <row r="90" spans="1:11" ht="14.1" customHeight="1">
      <c r="A90" s="109">
        <v>71</v>
      </c>
      <c r="B90" s="35"/>
      <c r="C90" s="33">
        <v>312001</v>
      </c>
      <c r="D90" s="6">
        <v>81</v>
      </c>
      <c r="E90" s="7" t="s">
        <v>35</v>
      </c>
      <c r="F90" s="27" t="s">
        <v>144</v>
      </c>
      <c r="G90" s="63">
        <v>280.67</v>
      </c>
      <c r="H90" s="87">
        <v>0</v>
      </c>
      <c r="I90" s="87"/>
      <c r="J90" s="87">
        <v>1340</v>
      </c>
      <c r="K90" s="24">
        <f t="shared" si="3"/>
        <v>20.945522388059704</v>
      </c>
    </row>
    <row r="91" spans="1:11" ht="14.1" customHeight="1">
      <c r="A91" s="109">
        <v>72</v>
      </c>
      <c r="B91" s="35"/>
      <c r="C91" s="31">
        <v>312001</v>
      </c>
      <c r="D91" s="8">
        <v>81</v>
      </c>
      <c r="E91" s="9" t="s">
        <v>34</v>
      </c>
      <c r="F91" s="27" t="s">
        <v>144</v>
      </c>
      <c r="G91" s="64">
        <v>49.53</v>
      </c>
      <c r="H91" s="88">
        <v>0</v>
      </c>
      <c r="I91" s="88"/>
      <c r="J91" s="88">
        <v>236</v>
      </c>
      <c r="K91" s="24">
        <f t="shared" si="3"/>
        <v>20.987288135593221</v>
      </c>
    </row>
    <row r="92" spans="1:11" ht="14.1" customHeight="1" thickBot="1">
      <c r="A92" s="108">
        <v>73</v>
      </c>
      <c r="B92" s="35"/>
      <c r="C92" s="31">
        <v>312001</v>
      </c>
      <c r="D92" s="6">
        <v>82</v>
      </c>
      <c r="E92" s="6">
        <v>111</v>
      </c>
      <c r="F92" s="27" t="s">
        <v>107</v>
      </c>
      <c r="G92" s="63">
        <v>4425.2700000000004</v>
      </c>
      <c r="H92" s="87">
        <v>4425</v>
      </c>
      <c r="I92" s="87"/>
      <c r="J92" s="88">
        <v>4425</v>
      </c>
      <c r="K92" s="24">
        <f t="shared" si="3"/>
        <v>100.00610169491526</v>
      </c>
    </row>
    <row r="93" spans="1:11" ht="14.1" customHeight="1">
      <c r="A93" s="114">
        <v>74</v>
      </c>
      <c r="B93" s="104"/>
      <c r="C93" s="31">
        <v>312001</v>
      </c>
      <c r="D93" s="8">
        <v>83</v>
      </c>
      <c r="E93" s="8">
        <v>111</v>
      </c>
      <c r="F93" s="27" t="s">
        <v>139</v>
      </c>
      <c r="G93" s="64">
        <v>0</v>
      </c>
      <c r="H93" s="88">
        <v>2514</v>
      </c>
      <c r="I93" s="88"/>
      <c r="J93" s="88">
        <v>0</v>
      </c>
      <c r="K93" s="24">
        <v>0</v>
      </c>
    </row>
    <row r="94" spans="1:11" ht="14.1" customHeight="1">
      <c r="A94" s="109"/>
      <c r="B94" s="34"/>
      <c r="C94" s="31">
        <v>312001</v>
      </c>
      <c r="D94" s="8"/>
      <c r="E94" s="8"/>
      <c r="F94" s="27" t="s">
        <v>107</v>
      </c>
      <c r="G94" s="64">
        <v>8867.67</v>
      </c>
      <c r="H94" s="88">
        <v>0</v>
      </c>
      <c r="I94" s="88"/>
      <c r="J94" s="88">
        <v>32754</v>
      </c>
      <c r="K94" s="24">
        <f t="shared" si="3"/>
        <v>27.073548268913722</v>
      </c>
    </row>
    <row r="95" spans="1:11" ht="14.1" customHeight="1">
      <c r="A95" s="109"/>
      <c r="B95" s="34"/>
      <c r="C95" s="31">
        <v>312001</v>
      </c>
      <c r="D95" s="8"/>
      <c r="E95" s="8"/>
      <c r="F95" s="27" t="s">
        <v>107</v>
      </c>
      <c r="G95" s="64">
        <v>1564.9</v>
      </c>
      <c r="H95" s="88">
        <v>0</v>
      </c>
      <c r="I95" s="88"/>
      <c r="J95" s="88">
        <v>5780</v>
      </c>
      <c r="K95" s="24">
        <f t="shared" si="3"/>
        <v>27.074394463667822</v>
      </c>
    </row>
    <row r="96" spans="1:11" ht="14.1" customHeight="1">
      <c r="A96" s="108"/>
      <c r="B96" s="34"/>
      <c r="C96" s="33">
        <v>312001</v>
      </c>
      <c r="D96" s="6"/>
      <c r="E96" s="7"/>
      <c r="F96" s="26" t="s">
        <v>79</v>
      </c>
      <c r="G96" s="63">
        <v>549.01</v>
      </c>
      <c r="H96" s="87">
        <v>0</v>
      </c>
      <c r="I96" s="87"/>
      <c r="J96" s="87">
        <v>0</v>
      </c>
      <c r="K96" s="24">
        <v>0</v>
      </c>
    </row>
    <row r="97" spans="1:11" ht="14.1" customHeight="1">
      <c r="A97" s="108"/>
      <c r="B97" s="34"/>
      <c r="C97" s="33">
        <v>312001</v>
      </c>
      <c r="D97" s="6"/>
      <c r="E97" s="7"/>
      <c r="F97" s="26" t="s">
        <v>106</v>
      </c>
      <c r="G97" s="63">
        <v>0</v>
      </c>
      <c r="H97" s="87">
        <v>1649</v>
      </c>
      <c r="I97" s="87"/>
      <c r="J97" s="87">
        <v>1649</v>
      </c>
      <c r="K97" s="24">
        <f t="shared" si="3"/>
        <v>0</v>
      </c>
    </row>
    <row r="98" spans="1:11" ht="14.1" customHeight="1">
      <c r="A98" s="108"/>
      <c r="B98" s="34"/>
      <c r="C98" s="33">
        <v>312001</v>
      </c>
      <c r="D98" s="6"/>
      <c r="E98" s="7"/>
      <c r="F98" s="26" t="s">
        <v>140</v>
      </c>
      <c r="G98" s="63">
        <v>0</v>
      </c>
      <c r="H98" s="87">
        <v>291</v>
      </c>
      <c r="I98" s="87"/>
      <c r="J98" s="87">
        <v>291</v>
      </c>
      <c r="K98" s="24">
        <f t="shared" si="3"/>
        <v>0</v>
      </c>
    </row>
    <row r="99" spans="1:11" ht="14.1" customHeight="1">
      <c r="A99" s="108"/>
      <c r="B99" s="34"/>
      <c r="C99" s="33">
        <v>312001</v>
      </c>
      <c r="D99" s="6"/>
      <c r="E99" s="7"/>
      <c r="F99" s="26" t="s">
        <v>105</v>
      </c>
      <c r="G99" s="63">
        <v>0</v>
      </c>
      <c r="H99" s="87">
        <v>3722</v>
      </c>
      <c r="I99" s="87"/>
      <c r="J99" s="87">
        <v>3722</v>
      </c>
      <c r="K99" s="24">
        <f t="shared" si="3"/>
        <v>0</v>
      </c>
    </row>
    <row r="100" spans="1:11" ht="14.1" customHeight="1">
      <c r="A100" s="108"/>
      <c r="B100" s="34"/>
      <c r="C100" s="33">
        <v>312001</v>
      </c>
      <c r="D100" s="6"/>
      <c r="E100" s="7"/>
      <c r="F100" s="26" t="s">
        <v>105</v>
      </c>
      <c r="G100" s="63">
        <v>1783.92</v>
      </c>
      <c r="H100" s="87">
        <v>0</v>
      </c>
      <c r="I100" s="87"/>
      <c r="J100" s="87">
        <v>0</v>
      </c>
      <c r="K100" s="24">
        <v>0</v>
      </c>
    </row>
    <row r="101" spans="1:11" ht="14.1" customHeight="1">
      <c r="A101" s="108"/>
      <c r="B101" s="34"/>
      <c r="C101" s="33">
        <v>312001</v>
      </c>
      <c r="D101" s="6"/>
      <c r="E101" s="7"/>
      <c r="F101" s="26" t="s">
        <v>105</v>
      </c>
      <c r="G101" s="63">
        <v>314.8</v>
      </c>
      <c r="H101" s="87">
        <v>0</v>
      </c>
      <c r="I101" s="87"/>
      <c r="J101" s="87">
        <v>0</v>
      </c>
      <c r="K101" s="24">
        <v>0</v>
      </c>
    </row>
    <row r="102" spans="1:11" ht="14.1" customHeight="1">
      <c r="A102" s="108"/>
      <c r="B102" s="34"/>
      <c r="C102" s="33">
        <v>312001</v>
      </c>
      <c r="D102" s="6"/>
      <c r="E102" s="7"/>
      <c r="F102" s="26" t="s">
        <v>80</v>
      </c>
      <c r="G102" s="63">
        <v>2171.08</v>
      </c>
      <c r="H102" s="87">
        <v>0</v>
      </c>
      <c r="I102" s="87"/>
      <c r="J102" s="87">
        <v>0</v>
      </c>
      <c r="K102" s="24">
        <v>0</v>
      </c>
    </row>
    <row r="103" spans="1:11" ht="14.1" customHeight="1">
      <c r="A103" s="108"/>
      <c r="B103" s="34"/>
      <c r="C103" s="33">
        <v>312001</v>
      </c>
      <c r="D103" s="6"/>
      <c r="E103" s="7"/>
      <c r="F103" s="26" t="s">
        <v>103</v>
      </c>
      <c r="G103" s="63">
        <v>0</v>
      </c>
      <c r="H103" s="87">
        <v>5011</v>
      </c>
      <c r="I103" s="87"/>
      <c r="J103" s="87">
        <v>5011</v>
      </c>
      <c r="K103" s="24">
        <f t="shared" si="3"/>
        <v>0</v>
      </c>
    </row>
    <row r="104" spans="1:11" ht="14.1" customHeight="1">
      <c r="A104" s="108"/>
      <c r="B104" s="34"/>
      <c r="C104" s="33">
        <v>312001</v>
      </c>
      <c r="D104" s="6"/>
      <c r="E104" s="7"/>
      <c r="F104" s="26" t="s">
        <v>104</v>
      </c>
      <c r="G104" s="63">
        <v>0</v>
      </c>
      <c r="H104" s="87">
        <v>884</v>
      </c>
      <c r="I104" s="87"/>
      <c r="J104" s="87">
        <v>884</v>
      </c>
      <c r="K104" s="24">
        <f t="shared" si="3"/>
        <v>0</v>
      </c>
    </row>
    <row r="105" spans="1:11" ht="14.1" customHeight="1">
      <c r="A105" s="109"/>
      <c r="B105" s="34"/>
      <c r="C105" s="31">
        <v>312001</v>
      </c>
      <c r="D105" s="8"/>
      <c r="E105" s="6"/>
      <c r="F105" s="27" t="s">
        <v>78</v>
      </c>
      <c r="G105" s="63">
        <v>0</v>
      </c>
      <c r="H105" s="87">
        <v>1200</v>
      </c>
      <c r="I105" s="87"/>
      <c r="J105" s="88">
        <v>1081</v>
      </c>
      <c r="K105" s="24">
        <f t="shared" si="3"/>
        <v>0</v>
      </c>
    </row>
    <row r="106" spans="1:11" ht="14.1" customHeight="1">
      <c r="A106" s="109"/>
      <c r="B106" s="34"/>
      <c r="C106" s="31">
        <v>312001</v>
      </c>
      <c r="D106" s="8"/>
      <c r="E106" s="6"/>
      <c r="F106" s="27" t="s">
        <v>81</v>
      </c>
      <c r="G106" s="63">
        <v>394.94</v>
      </c>
      <c r="H106" s="87">
        <v>0</v>
      </c>
      <c r="I106" s="87"/>
      <c r="J106" s="88">
        <v>0</v>
      </c>
      <c r="K106" s="24">
        <v>0</v>
      </c>
    </row>
    <row r="107" spans="1:11" ht="14.1" customHeight="1">
      <c r="A107" s="109"/>
      <c r="B107" s="34"/>
      <c r="C107" s="31">
        <v>312001</v>
      </c>
      <c r="D107" s="8"/>
      <c r="E107" s="6"/>
      <c r="F107" s="27" t="s">
        <v>81</v>
      </c>
      <c r="G107" s="63">
        <v>69.7</v>
      </c>
      <c r="H107" s="87">
        <v>0</v>
      </c>
      <c r="I107" s="87"/>
      <c r="J107" s="88">
        <v>0</v>
      </c>
      <c r="K107" s="24">
        <v>0</v>
      </c>
    </row>
    <row r="108" spans="1:11" ht="14.1" customHeight="1">
      <c r="A108" s="107"/>
      <c r="B108" s="34"/>
      <c r="C108" s="31">
        <v>312001</v>
      </c>
      <c r="D108" s="8">
        <v>54</v>
      </c>
      <c r="E108" s="9" t="s">
        <v>35</v>
      </c>
      <c r="F108" s="27" t="s">
        <v>82</v>
      </c>
      <c r="G108" s="64">
        <v>308.48</v>
      </c>
      <c r="H108" s="88">
        <v>204</v>
      </c>
      <c r="I108" s="88"/>
      <c r="J108" s="88">
        <v>309</v>
      </c>
      <c r="K108" s="24">
        <f t="shared" si="3"/>
        <v>99.831715210355995</v>
      </c>
    </row>
    <row r="109" spans="1:11" ht="14.1" customHeight="1">
      <c r="A109" s="107"/>
      <c r="B109" s="34"/>
      <c r="C109" s="31">
        <v>312001</v>
      </c>
      <c r="D109" s="8">
        <v>54</v>
      </c>
      <c r="E109" s="9" t="s">
        <v>34</v>
      </c>
      <c r="F109" s="27" t="s">
        <v>82</v>
      </c>
      <c r="G109" s="64">
        <v>54.44</v>
      </c>
      <c r="H109" s="88">
        <v>36</v>
      </c>
      <c r="I109" s="88"/>
      <c r="J109" s="88">
        <v>54</v>
      </c>
      <c r="K109" s="24">
        <f t="shared" si="3"/>
        <v>100.8148148148148</v>
      </c>
    </row>
    <row r="110" spans="1:11" ht="14.1" customHeight="1">
      <c r="A110" s="109">
        <v>91</v>
      </c>
      <c r="B110" s="34"/>
      <c r="C110" s="31">
        <v>312001</v>
      </c>
      <c r="D110" s="8">
        <v>57</v>
      </c>
      <c r="E110" s="9" t="s">
        <v>35</v>
      </c>
      <c r="F110" s="27" t="s">
        <v>83</v>
      </c>
      <c r="G110" s="64">
        <v>616.96</v>
      </c>
      <c r="H110" s="88">
        <v>298</v>
      </c>
      <c r="I110" s="88"/>
      <c r="J110" s="88">
        <v>617</v>
      </c>
      <c r="K110" s="24">
        <f t="shared" si="3"/>
        <v>99.993517017828211</v>
      </c>
    </row>
    <row r="111" spans="1:11" ht="14.1" customHeight="1">
      <c r="A111" s="108">
        <v>92</v>
      </c>
      <c r="B111" s="34"/>
      <c r="C111" s="31">
        <v>312001</v>
      </c>
      <c r="D111" s="8">
        <v>57</v>
      </c>
      <c r="E111" s="9" t="s">
        <v>34</v>
      </c>
      <c r="F111" s="27" t="s">
        <v>83</v>
      </c>
      <c r="G111" s="63">
        <v>108.88</v>
      </c>
      <c r="H111" s="87">
        <v>52</v>
      </c>
      <c r="I111" s="87"/>
      <c r="J111" s="87">
        <v>109</v>
      </c>
      <c r="K111" s="24">
        <f t="shared" si="3"/>
        <v>99.88990825688073</v>
      </c>
    </row>
    <row r="112" spans="1:11" ht="14.1" customHeight="1">
      <c r="A112" s="108"/>
      <c r="B112" s="34"/>
      <c r="C112" s="31">
        <v>312001</v>
      </c>
      <c r="D112" s="8"/>
      <c r="E112" s="9"/>
      <c r="F112" s="27" t="s">
        <v>141</v>
      </c>
      <c r="G112" s="63">
        <v>1695.63</v>
      </c>
      <c r="H112" s="87">
        <v>2754</v>
      </c>
      <c r="I112" s="87"/>
      <c r="J112" s="87">
        <v>2754</v>
      </c>
      <c r="K112" s="24">
        <f t="shared" si="3"/>
        <v>61.56971677559914</v>
      </c>
    </row>
    <row r="113" spans="1:11" ht="14.1" customHeight="1">
      <c r="A113" s="108"/>
      <c r="B113" s="34"/>
      <c r="C113" s="31">
        <v>312001</v>
      </c>
      <c r="D113" s="8"/>
      <c r="E113" s="9"/>
      <c r="F113" s="27" t="s">
        <v>141</v>
      </c>
      <c r="G113" s="63">
        <v>299.23</v>
      </c>
      <c r="H113" s="87">
        <v>486</v>
      </c>
      <c r="I113" s="87"/>
      <c r="J113" s="87">
        <v>486</v>
      </c>
      <c r="K113" s="24">
        <f t="shared" si="3"/>
        <v>61.569958847736629</v>
      </c>
    </row>
    <row r="114" spans="1:11" ht="14.1" customHeight="1">
      <c r="A114" s="108"/>
      <c r="B114" s="34"/>
      <c r="C114" s="31">
        <v>312001</v>
      </c>
      <c r="D114" s="8"/>
      <c r="E114" s="9"/>
      <c r="F114" s="27" t="s">
        <v>145</v>
      </c>
      <c r="G114" s="63">
        <v>101.15</v>
      </c>
      <c r="H114" s="87">
        <v>0</v>
      </c>
      <c r="I114" s="87"/>
      <c r="J114" s="87">
        <v>101</v>
      </c>
      <c r="K114" s="24">
        <f t="shared" si="3"/>
        <v>100.14851485148515</v>
      </c>
    </row>
    <row r="115" spans="1:11" ht="14.1" customHeight="1">
      <c r="A115" s="108"/>
      <c r="B115" s="34"/>
      <c r="C115" s="31">
        <v>312001</v>
      </c>
      <c r="D115" s="8"/>
      <c r="E115" s="9"/>
      <c r="F115" s="27" t="s">
        <v>145</v>
      </c>
      <c r="G115" s="63">
        <v>17.850000000000001</v>
      </c>
      <c r="H115" s="87">
        <v>0</v>
      </c>
      <c r="I115" s="87"/>
      <c r="J115" s="87">
        <v>18</v>
      </c>
      <c r="K115" s="24">
        <f t="shared" si="3"/>
        <v>99.166666666666671</v>
      </c>
    </row>
    <row r="116" spans="1:11" ht="14.1" customHeight="1">
      <c r="A116" s="108"/>
      <c r="B116" s="34"/>
      <c r="C116" s="31">
        <v>312001</v>
      </c>
      <c r="D116" s="8"/>
      <c r="E116" s="9"/>
      <c r="F116" s="27" t="s">
        <v>142</v>
      </c>
      <c r="G116" s="63">
        <v>4258.95</v>
      </c>
      <c r="H116" s="87">
        <v>8850</v>
      </c>
      <c r="I116" s="87"/>
      <c r="J116" s="87">
        <v>6265</v>
      </c>
      <c r="K116" s="24">
        <f t="shared" si="3"/>
        <v>67.980047885075805</v>
      </c>
    </row>
    <row r="117" spans="1:11" ht="14.1" customHeight="1">
      <c r="A117" s="108"/>
      <c r="B117" s="34"/>
      <c r="C117" s="31">
        <v>312001</v>
      </c>
      <c r="D117" s="8"/>
      <c r="E117" s="9"/>
      <c r="F117" s="27" t="s">
        <v>85</v>
      </c>
      <c r="G117" s="63">
        <v>502.8</v>
      </c>
      <c r="H117" s="87">
        <v>0</v>
      </c>
      <c r="I117" s="87"/>
      <c r="J117" s="87">
        <v>503</v>
      </c>
      <c r="K117" s="24">
        <f t="shared" si="3"/>
        <v>99.960238568588466</v>
      </c>
    </row>
    <row r="118" spans="1:11" ht="14.1" customHeight="1">
      <c r="A118" s="108"/>
      <c r="B118" s="34"/>
      <c r="C118" s="31">
        <v>312001</v>
      </c>
      <c r="D118" s="8"/>
      <c r="E118" s="9"/>
      <c r="F118" s="27" t="s">
        <v>86</v>
      </c>
      <c r="G118" s="63">
        <v>452.44</v>
      </c>
      <c r="H118" s="87">
        <v>153</v>
      </c>
      <c r="I118" s="87"/>
      <c r="J118" s="87">
        <v>452</v>
      </c>
      <c r="K118" s="24">
        <f t="shared" si="3"/>
        <v>100.09734513274336</v>
      </c>
    </row>
    <row r="119" spans="1:11" ht="14.1" customHeight="1">
      <c r="A119" s="108"/>
      <c r="B119" s="34"/>
      <c r="C119" s="31">
        <v>312001</v>
      </c>
      <c r="D119" s="8"/>
      <c r="E119" s="9"/>
      <c r="F119" s="27" t="s">
        <v>86</v>
      </c>
      <c r="G119" s="63">
        <v>79.84</v>
      </c>
      <c r="H119" s="87">
        <v>27</v>
      </c>
      <c r="I119" s="87"/>
      <c r="J119" s="87">
        <v>80</v>
      </c>
      <c r="K119" s="24">
        <f t="shared" si="3"/>
        <v>99.8</v>
      </c>
    </row>
    <row r="120" spans="1:11" ht="14.1" customHeight="1">
      <c r="A120" s="108"/>
      <c r="B120" s="34"/>
      <c r="C120" s="31">
        <v>312001</v>
      </c>
      <c r="D120" s="8"/>
      <c r="E120" s="9"/>
      <c r="F120" s="27" t="s">
        <v>87</v>
      </c>
      <c r="G120" s="63">
        <v>0</v>
      </c>
      <c r="H120" s="87">
        <v>1000</v>
      </c>
      <c r="I120" s="87"/>
      <c r="J120" s="87">
        <v>1000</v>
      </c>
      <c r="K120" s="24">
        <f t="shared" si="3"/>
        <v>0</v>
      </c>
    </row>
    <row r="121" spans="1:11" ht="14.1" customHeight="1">
      <c r="A121" s="108"/>
      <c r="B121" s="34"/>
      <c r="C121" s="31">
        <v>312001</v>
      </c>
      <c r="D121" s="8"/>
      <c r="E121" s="9"/>
      <c r="F121" s="27" t="s">
        <v>87</v>
      </c>
      <c r="G121" s="63">
        <v>445.98</v>
      </c>
      <c r="H121" s="87">
        <v>0</v>
      </c>
      <c r="I121" s="87"/>
      <c r="J121" s="87">
        <v>0</v>
      </c>
      <c r="K121" s="24">
        <v>0</v>
      </c>
    </row>
    <row r="122" spans="1:11" ht="14.1" customHeight="1">
      <c r="A122" s="108"/>
      <c r="B122" s="34"/>
      <c r="C122" s="31">
        <v>312001</v>
      </c>
      <c r="D122" s="8"/>
      <c r="E122" s="9"/>
      <c r="F122" s="27" t="s">
        <v>87</v>
      </c>
      <c r="G122" s="63">
        <v>78.7</v>
      </c>
      <c r="H122" s="87">
        <v>0</v>
      </c>
      <c r="I122" s="87"/>
      <c r="J122" s="87">
        <v>0</v>
      </c>
      <c r="K122" s="24">
        <v>0</v>
      </c>
    </row>
    <row r="123" spans="1:11" ht="14.1" customHeight="1">
      <c r="A123" s="109">
        <v>96</v>
      </c>
      <c r="B123" s="34"/>
      <c r="C123" s="33">
        <v>312001</v>
      </c>
      <c r="D123" s="5"/>
      <c r="E123" s="7" t="s">
        <v>36</v>
      </c>
      <c r="F123" s="26" t="s">
        <v>84</v>
      </c>
      <c r="G123" s="63">
        <v>1542.41</v>
      </c>
      <c r="H123" s="87">
        <v>514</v>
      </c>
      <c r="I123" s="87"/>
      <c r="J123" s="87">
        <v>1543</v>
      </c>
      <c r="K123" s="24">
        <f t="shared" si="3"/>
        <v>99.961762799740768</v>
      </c>
    </row>
    <row r="124" spans="1:11" ht="14.1" customHeight="1">
      <c r="A124" s="109">
        <v>97</v>
      </c>
      <c r="B124" s="34"/>
      <c r="C124" s="33">
        <v>312001</v>
      </c>
      <c r="D124" s="5"/>
      <c r="E124" s="7" t="s">
        <v>37</v>
      </c>
      <c r="F124" s="26" t="s">
        <v>84</v>
      </c>
      <c r="G124" s="63">
        <v>272.19</v>
      </c>
      <c r="H124" s="87">
        <v>91</v>
      </c>
      <c r="I124" s="87"/>
      <c r="J124" s="87">
        <v>272</v>
      </c>
      <c r="K124" s="24">
        <f t="shared" si="3"/>
        <v>100.06985294117648</v>
      </c>
    </row>
    <row r="125" spans="1:11" ht="14.1" customHeight="1">
      <c r="A125" s="109">
        <v>103</v>
      </c>
      <c r="B125" s="34"/>
      <c r="C125" s="33">
        <v>312012</v>
      </c>
      <c r="D125" s="5"/>
      <c r="E125" s="21">
        <v>2111</v>
      </c>
      <c r="F125" s="26" t="s">
        <v>38</v>
      </c>
      <c r="G125" s="63">
        <v>5802.7</v>
      </c>
      <c r="H125" s="87">
        <v>11800</v>
      </c>
      <c r="I125" s="87"/>
      <c r="J125" s="87">
        <v>11800</v>
      </c>
      <c r="K125" s="24">
        <f t="shared" si="3"/>
        <v>49.175423728813556</v>
      </c>
    </row>
    <row r="126" spans="1:11" ht="14.1" customHeight="1">
      <c r="A126" s="109">
        <v>104</v>
      </c>
      <c r="B126" s="34"/>
      <c r="C126" s="33">
        <v>312012</v>
      </c>
      <c r="D126" s="5"/>
      <c r="E126" s="22">
        <v>7111</v>
      </c>
      <c r="F126" s="26" t="s">
        <v>39</v>
      </c>
      <c r="G126" s="63">
        <v>676969</v>
      </c>
      <c r="H126" s="87">
        <v>1244582</v>
      </c>
      <c r="I126" s="87"/>
      <c r="J126" s="87">
        <v>1353937</v>
      </c>
      <c r="K126" s="24">
        <f t="shared" si="3"/>
        <v>50.000036929340141</v>
      </c>
    </row>
    <row r="127" spans="1:11" ht="14.1" customHeight="1">
      <c r="A127" s="109">
        <v>105</v>
      </c>
      <c r="B127" s="34"/>
      <c r="C127" s="33">
        <v>312012</v>
      </c>
      <c r="D127" s="5"/>
      <c r="E127" s="22">
        <v>8111</v>
      </c>
      <c r="F127" s="26" t="s">
        <v>143</v>
      </c>
      <c r="G127" s="63">
        <v>1430</v>
      </c>
      <c r="H127" s="87">
        <v>0</v>
      </c>
      <c r="I127" s="87"/>
      <c r="J127" s="87">
        <v>2860</v>
      </c>
      <c r="K127" s="24">
        <f t="shared" si="3"/>
        <v>50</v>
      </c>
    </row>
    <row r="128" spans="1:11" ht="14.1" customHeight="1">
      <c r="A128" s="107"/>
      <c r="B128" s="34"/>
      <c r="C128" s="31">
        <v>312012</v>
      </c>
      <c r="D128" s="5"/>
      <c r="E128" s="23">
        <v>9111</v>
      </c>
      <c r="F128" s="27" t="s">
        <v>40</v>
      </c>
      <c r="G128" s="63">
        <v>1068</v>
      </c>
      <c r="H128" s="87">
        <v>0</v>
      </c>
      <c r="I128" s="87"/>
      <c r="J128" s="87">
        <v>1068</v>
      </c>
      <c r="K128" s="24">
        <f t="shared" si="3"/>
        <v>100</v>
      </c>
    </row>
    <row r="129" spans="1:11" ht="14.1" customHeight="1">
      <c r="A129" s="108">
        <v>106</v>
      </c>
      <c r="B129" s="34"/>
      <c r="C129" s="31">
        <v>312012</v>
      </c>
      <c r="D129" s="5"/>
      <c r="E129" s="23">
        <v>11111</v>
      </c>
      <c r="F129" s="27" t="s">
        <v>146</v>
      </c>
      <c r="G129" s="64">
        <v>2108.1999999999998</v>
      </c>
      <c r="H129" s="88">
        <v>0</v>
      </c>
      <c r="I129" s="88"/>
      <c r="J129" s="88">
        <v>2108</v>
      </c>
      <c r="K129" s="24">
        <f t="shared" si="3"/>
        <v>100.00948766603415</v>
      </c>
    </row>
    <row r="130" spans="1:11" ht="14.1" customHeight="1">
      <c r="A130" s="107"/>
      <c r="B130" s="34"/>
      <c r="C130" s="31">
        <v>312012</v>
      </c>
      <c r="D130" s="5"/>
      <c r="E130" s="23">
        <v>13111</v>
      </c>
      <c r="F130" s="27" t="s">
        <v>41</v>
      </c>
      <c r="G130" s="64">
        <v>6776</v>
      </c>
      <c r="H130" s="88">
        <v>0</v>
      </c>
      <c r="I130" s="88"/>
      <c r="J130" s="88">
        <v>9036</v>
      </c>
      <c r="K130" s="24">
        <f t="shared" si="3"/>
        <v>74.98893315626384</v>
      </c>
    </row>
    <row r="131" spans="1:11" ht="14.1" customHeight="1">
      <c r="A131" s="107"/>
      <c r="B131" s="34"/>
      <c r="C131" s="31">
        <v>312012</v>
      </c>
      <c r="D131" s="5"/>
      <c r="E131" s="23">
        <v>14111</v>
      </c>
      <c r="F131" s="27" t="s">
        <v>42</v>
      </c>
      <c r="G131" s="64">
        <v>288</v>
      </c>
      <c r="H131" s="88">
        <v>0</v>
      </c>
      <c r="I131" s="88"/>
      <c r="J131" s="88">
        <v>0</v>
      </c>
      <c r="K131" s="24">
        <v>0</v>
      </c>
    </row>
    <row r="132" spans="1:11" ht="14.1" customHeight="1">
      <c r="A132" s="108">
        <v>108</v>
      </c>
      <c r="B132" s="34"/>
      <c r="C132" s="33">
        <v>312012</v>
      </c>
      <c r="D132" s="5"/>
      <c r="E132" s="22">
        <v>28111</v>
      </c>
      <c r="F132" s="26" t="s">
        <v>43</v>
      </c>
      <c r="G132" s="63">
        <v>6510</v>
      </c>
      <c r="H132" s="87">
        <v>0</v>
      </c>
      <c r="I132" s="87"/>
      <c r="J132" s="87">
        <v>13020</v>
      </c>
      <c r="K132" s="24">
        <f t="shared" si="3"/>
        <v>50</v>
      </c>
    </row>
    <row r="133" spans="1:11" ht="14.1" customHeight="1">
      <c r="A133" s="108">
        <v>109</v>
      </c>
      <c r="B133" s="34"/>
      <c r="C133" s="33">
        <v>312012</v>
      </c>
      <c r="D133" s="5"/>
      <c r="E133" s="22">
        <v>36111</v>
      </c>
      <c r="F133" s="26" t="s">
        <v>44</v>
      </c>
      <c r="G133" s="63">
        <v>13639</v>
      </c>
      <c r="H133" s="87">
        <v>26200</v>
      </c>
      <c r="I133" s="87"/>
      <c r="J133" s="87">
        <v>27279</v>
      </c>
      <c r="K133" s="24">
        <f t="shared" si="3"/>
        <v>49.998167088236372</v>
      </c>
    </row>
    <row r="134" spans="1:11" ht="14.1" customHeight="1">
      <c r="A134" s="108">
        <v>110</v>
      </c>
      <c r="B134" s="34"/>
      <c r="C134" s="33">
        <v>312012</v>
      </c>
      <c r="D134" s="5"/>
      <c r="E134" s="22">
        <v>40111</v>
      </c>
      <c r="F134" s="26" t="s">
        <v>45</v>
      </c>
      <c r="G134" s="63">
        <v>19200</v>
      </c>
      <c r="H134" s="87">
        <v>38400</v>
      </c>
      <c r="I134" s="87"/>
      <c r="J134" s="87">
        <v>38400</v>
      </c>
      <c r="K134" s="24">
        <f t="shared" si="3"/>
        <v>50</v>
      </c>
    </row>
    <row r="135" spans="1:11" ht="14.1" customHeight="1">
      <c r="A135" s="109">
        <v>111</v>
      </c>
      <c r="B135" s="34"/>
      <c r="C135" s="33">
        <v>312012</v>
      </c>
      <c r="D135" s="5"/>
      <c r="E135" s="22">
        <v>91111</v>
      </c>
      <c r="F135" s="26" t="s">
        <v>147</v>
      </c>
      <c r="G135" s="63">
        <v>286.16000000000003</v>
      </c>
      <c r="H135" s="87">
        <v>280</v>
      </c>
      <c r="I135" s="87"/>
      <c r="J135" s="87">
        <v>280</v>
      </c>
      <c r="K135" s="24">
        <f t="shared" si="3"/>
        <v>102.2</v>
      </c>
    </row>
    <row r="136" spans="1:11" ht="14.1" customHeight="1">
      <c r="A136" s="109">
        <v>112</v>
      </c>
      <c r="B136" s="34"/>
      <c r="C136" s="33">
        <v>312012</v>
      </c>
      <c r="D136" s="5"/>
      <c r="E136" s="22">
        <v>92111</v>
      </c>
      <c r="F136" s="26" t="s">
        <v>73</v>
      </c>
      <c r="G136" s="63">
        <v>6160.32</v>
      </c>
      <c r="H136" s="87">
        <v>6100</v>
      </c>
      <c r="I136" s="87"/>
      <c r="J136" s="87">
        <v>6100</v>
      </c>
      <c r="K136" s="24">
        <f t="shared" si="3"/>
        <v>100.98885245901639</v>
      </c>
    </row>
    <row r="137" spans="1:11" ht="14.1" customHeight="1">
      <c r="A137" s="109">
        <v>113</v>
      </c>
      <c r="B137" s="34"/>
      <c r="C137" s="31">
        <v>312012</v>
      </c>
      <c r="D137" s="5"/>
      <c r="E137" s="23">
        <v>93111</v>
      </c>
      <c r="F137" s="27" t="s">
        <v>46</v>
      </c>
      <c r="G137" s="63">
        <v>619.01</v>
      </c>
      <c r="H137" s="87">
        <v>610</v>
      </c>
      <c r="I137" s="87"/>
      <c r="J137" s="87">
        <v>610</v>
      </c>
      <c r="K137" s="24">
        <f t="shared" si="3"/>
        <v>101.47704918032787</v>
      </c>
    </row>
    <row r="138" spans="1:11" ht="14.1" customHeight="1">
      <c r="A138" s="109">
        <v>114</v>
      </c>
      <c r="B138" s="34"/>
      <c r="C138" s="31">
        <v>312012</v>
      </c>
      <c r="D138" s="5"/>
      <c r="E138" s="23">
        <v>94111</v>
      </c>
      <c r="F138" s="27" t="s">
        <v>47</v>
      </c>
      <c r="G138" s="64">
        <v>2185.92</v>
      </c>
      <c r="H138" s="88">
        <v>2205</v>
      </c>
      <c r="I138" s="88"/>
      <c r="J138" s="88">
        <v>2186</v>
      </c>
      <c r="K138" s="24">
        <f t="shared" ref="K138:K157" si="4">G138/J138*100</f>
        <v>99.996340347666973</v>
      </c>
    </row>
    <row r="139" spans="1:11" ht="14.1" customHeight="1">
      <c r="A139" s="108">
        <v>115</v>
      </c>
      <c r="B139" s="34"/>
      <c r="C139" s="31">
        <v>312012</v>
      </c>
      <c r="D139" s="5"/>
      <c r="E139" s="23">
        <v>96111</v>
      </c>
      <c r="F139" s="27" t="s">
        <v>74</v>
      </c>
      <c r="G139" s="64">
        <v>12211</v>
      </c>
      <c r="H139" s="88">
        <v>0</v>
      </c>
      <c r="I139" s="88"/>
      <c r="J139" s="88">
        <v>12211</v>
      </c>
      <c r="K139" s="24">
        <f t="shared" si="4"/>
        <v>100</v>
      </c>
    </row>
    <row r="140" spans="1:11" ht="14.1" customHeight="1">
      <c r="A140" s="108"/>
      <c r="B140" s="34"/>
      <c r="C140" s="31">
        <v>312012</v>
      </c>
      <c r="D140" s="5"/>
      <c r="E140" s="23"/>
      <c r="F140" s="27" t="s">
        <v>90</v>
      </c>
      <c r="G140" s="64">
        <v>171.6</v>
      </c>
      <c r="H140" s="88">
        <v>0</v>
      </c>
      <c r="I140" s="88"/>
      <c r="J140" s="88">
        <v>172</v>
      </c>
      <c r="K140" s="24">
        <f t="shared" si="4"/>
        <v>99.767441860465112</v>
      </c>
    </row>
    <row r="141" spans="1:11" ht="14.1" customHeight="1">
      <c r="A141" s="108">
        <v>117</v>
      </c>
      <c r="B141" s="34"/>
      <c r="C141" s="33">
        <v>312012</v>
      </c>
      <c r="D141" s="5"/>
      <c r="E141" s="21">
        <v>307111</v>
      </c>
      <c r="F141" s="26" t="s">
        <v>75</v>
      </c>
      <c r="G141" s="63">
        <v>14400</v>
      </c>
      <c r="H141" s="87">
        <v>0</v>
      </c>
      <c r="I141" s="87"/>
      <c r="J141" s="87">
        <v>14400</v>
      </c>
      <c r="K141" s="24">
        <f t="shared" si="4"/>
        <v>100</v>
      </c>
    </row>
    <row r="142" spans="1:11" ht="14.1" customHeight="1">
      <c r="A142" s="108">
        <v>118</v>
      </c>
      <c r="B142" s="34"/>
      <c r="C142" s="31">
        <v>312012</v>
      </c>
      <c r="D142" s="5"/>
      <c r="E142" s="8">
        <v>407</v>
      </c>
      <c r="F142" s="27" t="s">
        <v>76</v>
      </c>
      <c r="G142" s="64">
        <v>12900</v>
      </c>
      <c r="H142" s="87">
        <v>0</v>
      </c>
      <c r="I142" s="87"/>
      <c r="J142" s="88">
        <v>12900</v>
      </c>
      <c r="K142" s="24">
        <f t="shared" si="4"/>
        <v>100</v>
      </c>
    </row>
    <row r="143" spans="1:11" s="76" customFormat="1" ht="14.1" customHeight="1">
      <c r="A143" s="115"/>
      <c r="B143" s="75"/>
      <c r="C143" s="136">
        <v>310</v>
      </c>
      <c r="D143" s="137"/>
      <c r="E143" s="138"/>
      <c r="F143" s="123" t="s">
        <v>64</v>
      </c>
      <c r="G143" s="139">
        <f>SUM(G72:G142)</f>
        <v>876716.46</v>
      </c>
      <c r="H143" s="139">
        <f t="shared" ref="H143:J143" si="5">SUM(H72:H142)</f>
        <v>1403123</v>
      </c>
      <c r="I143" s="139">
        <f t="shared" si="5"/>
        <v>0</v>
      </c>
      <c r="J143" s="139">
        <f t="shared" si="5"/>
        <v>1629838</v>
      </c>
      <c r="K143" s="140">
        <v>53.8</v>
      </c>
    </row>
    <row r="144" spans="1:11" ht="17.100000000000001" customHeight="1" thickBot="1">
      <c r="A144" s="108">
        <v>120</v>
      </c>
      <c r="B144" s="34"/>
      <c r="C144" s="121"/>
      <c r="D144" s="122" t="s">
        <v>8</v>
      </c>
      <c r="E144" s="122" t="s">
        <v>29</v>
      </c>
      <c r="F144" s="141" t="s">
        <v>98</v>
      </c>
      <c r="G144" s="142">
        <f>G143+G70+G25</f>
        <v>2954890.78</v>
      </c>
      <c r="H144" s="142">
        <f t="shared" ref="H144:J144" si="6">H143+H70+H25</f>
        <v>4653660</v>
      </c>
      <c r="I144" s="142">
        <f t="shared" si="6"/>
        <v>0</v>
      </c>
      <c r="J144" s="142">
        <f t="shared" si="6"/>
        <v>5211602</v>
      </c>
      <c r="K144" s="143">
        <v>56.7</v>
      </c>
    </row>
    <row r="145" spans="1:11" ht="17.100000000000001" customHeight="1" thickBot="1">
      <c r="A145" s="109">
        <v>121</v>
      </c>
      <c r="B145" s="34"/>
      <c r="C145" s="52"/>
      <c r="D145" s="53"/>
      <c r="E145" s="53"/>
      <c r="F145" s="54" t="s">
        <v>51</v>
      </c>
      <c r="G145" s="68"/>
      <c r="H145" s="92"/>
      <c r="I145" s="92"/>
      <c r="J145" s="92"/>
      <c r="K145" s="116"/>
    </row>
    <row r="146" spans="1:11" s="56" customFormat="1" ht="14.1" customHeight="1">
      <c r="A146" s="117"/>
      <c r="B146" s="55"/>
      <c r="C146" s="58">
        <v>322001</v>
      </c>
      <c r="D146" s="57"/>
      <c r="E146" s="57"/>
      <c r="F146" s="59" t="s">
        <v>148</v>
      </c>
      <c r="G146" s="69">
        <v>0</v>
      </c>
      <c r="H146" s="93">
        <v>125000</v>
      </c>
      <c r="I146" s="94"/>
      <c r="J146" s="93">
        <v>125000</v>
      </c>
      <c r="K146" s="24">
        <f t="shared" si="4"/>
        <v>0</v>
      </c>
    </row>
    <row r="147" spans="1:11" s="56" customFormat="1" ht="14.1" customHeight="1">
      <c r="A147" s="117"/>
      <c r="B147" s="55"/>
      <c r="C147" s="58">
        <v>322001</v>
      </c>
      <c r="D147" s="57"/>
      <c r="E147" s="57"/>
      <c r="F147" s="59" t="s">
        <v>149</v>
      </c>
      <c r="G147" s="69">
        <v>0</v>
      </c>
      <c r="H147" s="93">
        <v>180000</v>
      </c>
      <c r="I147" s="94"/>
      <c r="J147" s="93">
        <v>180000</v>
      </c>
      <c r="K147" s="24">
        <f t="shared" si="4"/>
        <v>0</v>
      </c>
    </row>
    <row r="148" spans="1:11" s="56" customFormat="1" ht="14.1" customHeight="1">
      <c r="A148" s="117"/>
      <c r="B148" s="55"/>
      <c r="C148" s="58">
        <v>322001</v>
      </c>
      <c r="D148" s="57"/>
      <c r="E148" s="57"/>
      <c r="F148" s="59" t="s">
        <v>91</v>
      </c>
      <c r="G148" s="69">
        <v>0</v>
      </c>
      <c r="H148" s="93">
        <v>570630</v>
      </c>
      <c r="I148" s="94"/>
      <c r="J148" s="93">
        <v>570630</v>
      </c>
      <c r="K148" s="24">
        <f t="shared" si="4"/>
        <v>0</v>
      </c>
    </row>
    <row r="149" spans="1:11" s="56" customFormat="1" ht="14.1" customHeight="1">
      <c r="A149" s="117"/>
      <c r="B149" s="55"/>
      <c r="C149" s="58">
        <v>322001</v>
      </c>
      <c r="D149" s="57"/>
      <c r="E149" s="57"/>
      <c r="F149" s="59" t="s">
        <v>91</v>
      </c>
      <c r="G149" s="69">
        <v>0</v>
      </c>
      <c r="H149" s="93">
        <v>67212</v>
      </c>
      <c r="I149" s="94"/>
      <c r="J149" s="93">
        <v>67212</v>
      </c>
      <c r="K149" s="24">
        <f t="shared" si="4"/>
        <v>0</v>
      </c>
    </row>
    <row r="150" spans="1:11" ht="14.1" customHeight="1">
      <c r="A150" s="108">
        <v>126</v>
      </c>
      <c r="B150" s="34"/>
      <c r="C150" s="31">
        <v>322001</v>
      </c>
      <c r="D150" s="8">
        <v>70</v>
      </c>
      <c r="E150" s="8">
        <v>55</v>
      </c>
      <c r="F150" s="27" t="s">
        <v>92</v>
      </c>
      <c r="G150" s="63">
        <v>10000</v>
      </c>
      <c r="H150" s="87">
        <v>0</v>
      </c>
      <c r="I150" s="87"/>
      <c r="J150" s="87">
        <v>10000</v>
      </c>
      <c r="K150" s="24">
        <f t="shared" si="4"/>
        <v>100</v>
      </c>
    </row>
    <row r="151" spans="1:11" s="74" customFormat="1" ht="14.1" customHeight="1">
      <c r="A151" s="110"/>
      <c r="B151" s="73"/>
      <c r="C151" s="144">
        <v>322</v>
      </c>
      <c r="D151" s="145" t="s">
        <v>8</v>
      </c>
      <c r="E151" s="145" t="s">
        <v>29</v>
      </c>
      <c r="F151" s="132" t="s">
        <v>56</v>
      </c>
      <c r="G151" s="133">
        <f>SUM(G146:G150)</f>
        <v>10000</v>
      </c>
      <c r="H151" s="133">
        <f t="shared" ref="H151:J151" si="7">SUM(H146:H150)</f>
        <v>942842</v>
      </c>
      <c r="I151" s="133">
        <f t="shared" si="7"/>
        <v>0</v>
      </c>
      <c r="J151" s="133">
        <f t="shared" si="7"/>
        <v>952842</v>
      </c>
      <c r="K151" s="135">
        <v>1</v>
      </c>
    </row>
    <row r="152" spans="1:11" ht="17.100000000000001" customHeight="1" thickBot="1">
      <c r="A152" s="109">
        <v>133</v>
      </c>
      <c r="B152" s="34"/>
      <c r="C152" s="121"/>
      <c r="D152" s="124">
        <v>70</v>
      </c>
      <c r="E152" s="124">
        <v>651</v>
      </c>
      <c r="F152" s="141" t="s">
        <v>99</v>
      </c>
      <c r="G152" s="142">
        <f>G151+G53+G54+G55</f>
        <v>290325.24</v>
      </c>
      <c r="H152" s="142">
        <f t="shared" ref="H152:J152" si="8">H151+H53+H54+H55</f>
        <v>992842</v>
      </c>
      <c r="I152" s="142">
        <f t="shared" si="8"/>
        <v>0</v>
      </c>
      <c r="J152" s="142">
        <f t="shared" si="8"/>
        <v>1254531</v>
      </c>
      <c r="K152" s="143">
        <v>1</v>
      </c>
    </row>
    <row r="153" spans="1:11" ht="17.100000000000001" customHeight="1" thickBot="1">
      <c r="A153" s="107"/>
      <c r="B153" s="34"/>
      <c r="C153" s="52"/>
      <c r="D153" s="47"/>
      <c r="E153" s="47"/>
      <c r="F153" s="54" t="s">
        <v>53</v>
      </c>
      <c r="G153" s="68"/>
      <c r="H153" s="92"/>
      <c r="I153" s="95" t="e">
        <f>I151+#REF!</f>
        <v>#REF!</v>
      </c>
      <c r="J153" s="92"/>
      <c r="K153" s="116"/>
    </row>
    <row r="154" spans="1:11" ht="14.1" customHeight="1" thickBot="1">
      <c r="A154" s="107"/>
      <c r="B154" s="34"/>
      <c r="C154" s="44">
        <v>45</v>
      </c>
      <c r="D154" s="53"/>
      <c r="E154" s="53"/>
      <c r="F154" s="46" t="s">
        <v>57</v>
      </c>
      <c r="G154" s="70"/>
      <c r="H154" s="96"/>
      <c r="I154" s="96"/>
      <c r="J154" s="96"/>
      <c r="K154" s="24"/>
    </row>
    <row r="155" spans="1:11" ht="14.1" customHeight="1">
      <c r="A155" s="107"/>
      <c r="B155" s="34"/>
      <c r="C155" s="33">
        <v>453</v>
      </c>
      <c r="D155" s="45" t="s">
        <v>8</v>
      </c>
      <c r="E155" s="45" t="s">
        <v>29</v>
      </c>
      <c r="F155" s="26" t="s">
        <v>153</v>
      </c>
      <c r="G155" s="63">
        <v>381222.2</v>
      </c>
      <c r="H155" s="87">
        <v>360000</v>
      </c>
      <c r="I155" s="96"/>
      <c r="J155" s="87">
        <v>381223</v>
      </c>
      <c r="K155" s="24">
        <f t="shared" si="4"/>
        <v>99.999790149072851</v>
      </c>
    </row>
    <row r="156" spans="1:11" ht="14.1" customHeight="1">
      <c r="A156" s="108">
        <v>134</v>
      </c>
      <c r="B156" s="34"/>
      <c r="C156" s="31">
        <v>453</v>
      </c>
      <c r="D156" s="5"/>
      <c r="E156" s="5"/>
      <c r="F156" s="27" t="s">
        <v>48</v>
      </c>
      <c r="G156" s="64">
        <v>9900</v>
      </c>
      <c r="H156" s="88">
        <v>0</v>
      </c>
      <c r="I156" s="87"/>
      <c r="J156" s="88">
        <v>9900</v>
      </c>
      <c r="K156" s="24">
        <f t="shared" si="4"/>
        <v>100</v>
      </c>
    </row>
    <row r="157" spans="1:11" ht="14.1" customHeight="1">
      <c r="A157" s="109">
        <v>135</v>
      </c>
      <c r="B157" s="34"/>
      <c r="C157" s="33">
        <v>454001</v>
      </c>
      <c r="D157" s="5"/>
      <c r="E157" s="5"/>
      <c r="F157" s="26" t="s">
        <v>77</v>
      </c>
      <c r="G157" s="63">
        <v>150000</v>
      </c>
      <c r="H157" s="87">
        <v>50000</v>
      </c>
      <c r="I157" s="88"/>
      <c r="J157" s="87">
        <v>225270</v>
      </c>
      <c r="K157" s="24">
        <f t="shared" si="4"/>
        <v>66.586762551604735</v>
      </c>
    </row>
    <row r="158" spans="1:11" ht="14.1" customHeight="1">
      <c r="A158" s="108">
        <v>136</v>
      </c>
      <c r="B158" s="34"/>
      <c r="C158" s="37">
        <v>514</v>
      </c>
      <c r="D158" s="5"/>
      <c r="E158" s="5"/>
      <c r="F158" s="29" t="s">
        <v>150</v>
      </c>
      <c r="G158" s="63"/>
      <c r="H158" s="87"/>
      <c r="I158" s="87"/>
      <c r="J158" s="87"/>
      <c r="K158" s="24"/>
    </row>
    <row r="159" spans="1:11" s="40" customFormat="1" ht="17.100000000000001" customHeight="1">
      <c r="A159" s="118">
        <v>137</v>
      </c>
      <c r="B159" s="77"/>
      <c r="C159" s="125"/>
      <c r="D159" s="124">
        <v>70</v>
      </c>
      <c r="E159" s="124">
        <v>65</v>
      </c>
      <c r="F159" s="146" t="s">
        <v>100</v>
      </c>
      <c r="G159" s="147">
        <f>SUM(G155:G158)</f>
        <v>541122.19999999995</v>
      </c>
      <c r="H159" s="147">
        <f t="shared" ref="H159:J159" si="9">SUM(H155:H158)</f>
        <v>410000</v>
      </c>
      <c r="I159" s="147">
        <f t="shared" si="9"/>
        <v>0</v>
      </c>
      <c r="J159" s="147">
        <f t="shared" si="9"/>
        <v>616393</v>
      </c>
      <c r="K159" s="148">
        <v>87.8</v>
      </c>
    </row>
    <row r="160" spans="1:11" s="40" customFormat="1" ht="18.95" customHeight="1">
      <c r="A160" s="118"/>
      <c r="B160" s="77"/>
      <c r="C160" s="154"/>
      <c r="D160" s="128"/>
      <c r="E160" s="128"/>
      <c r="F160" s="149" t="s">
        <v>96</v>
      </c>
      <c r="G160" s="150">
        <v>3506012.98</v>
      </c>
      <c r="H160" s="150">
        <v>6006502</v>
      </c>
      <c r="I160" s="150"/>
      <c r="J160" s="150">
        <v>6780837</v>
      </c>
      <c r="K160" s="151">
        <v>51.7</v>
      </c>
    </row>
    <row r="161" spans="1:11" ht="14.25" customHeight="1">
      <c r="A161" s="119"/>
      <c r="B161" s="78"/>
      <c r="C161" s="155">
        <v>200</v>
      </c>
      <c r="D161" s="101"/>
      <c r="E161" s="101"/>
      <c r="F161" s="101" t="s">
        <v>93</v>
      </c>
      <c r="G161" s="97">
        <v>36032.949999999997</v>
      </c>
      <c r="H161" s="98">
        <v>37653</v>
      </c>
      <c r="I161" s="101"/>
      <c r="J161" s="98">
        <v>42593</v>
      </c>
      <c r="K161" s="24">
        <f t="shared" ref="K161:K167" si="10">G161/J161*100</f>
        <v>84.598290798957564</v>
      </c>
    </row>
    <row r="162" spans="1:11" ht="14.25" customHeight="1">
      <c r="A162" s="119"/>
      <c r="B162" s="78"/>
      <c r="C162" s="155">
        <v>200</v>
      </c>
      <c r="D162" s="101"/>
      <c r="E162" s="101"/>
      <c r="F162" s="101" t="s">
        <v>151</v>
      </c>
      <c r="G162" s="97">
        <v>7987.74</v>
      </c>
      <c r="H162" s="98">
        <v>7000</v>
      </c>
      <c r="I162" s="101"/>
      <c r="J162" s="98">
        <v>10700</v>
      </c>
      <c r="K162" s="24">
        <f t="shared" si="10"/>
        <v>74.651775700934579</v>
      </c>
    </row>
    <row r="163" spans="1:11" ht="14.25" customHeight="1">
      <c r="A163" s="119"/>
      <c r="B163" s="78"/>
      <c r="C163" s="155">
        <v>200</v>
      </c>
      <c r="D163" s="101"/>
      <c r="E163" s="101"/>
      <c r="F163" s="101" t="s">
        <v>152</v>
      </c>
      <c r="G163" s="97">
        <v>9596.33</v>
      </c>
      <c r="H163" s="98">
        <v>16660</v>
      </c>
      <c r="I163" s="101"/>
      <c r="J163" s="98">
        <v>16660</v>
      </c>
      <c r="K163" s="24">
        <f t="shared" si="10"/>
        <v>57.601020408163265</v>
      </c>
    </row>
    <row r="164" spans="1:11" ht="14.25" customHeight="1">
      <c r="A164" s="119"/>
      <c r="B164" s="78"/>
      <c r="C164" s="155">
        <v>200</v>
      </c>
      <c r="D164" s="101"/>
      <c r="E164" s="101"/>
      <c r="F164" s="101" t="s">
        <v>94</v>
      </c>
      <c r="G164" s="97">
        <v>12971.54</v>
      </c>
      <c r="H164" s="98">
        <v>23000</v>
      </c>
      <c r="I164" s="101"/>
      <c r="J164" s="98">
        <v>24756</v>
      </c>
      <c r="K164" s="24">
        <f t="shared" si="10"/>
        <v>52.397560187429313</v>
      </c>
    </row>
    <row r="165" spans="1:11" s="40" customFormat="1" ht="17.100000000000001" customHeight="1" thickBot="1">
      <c r="A165" s="118"/>
      <c r="B165" s="77"/>
      <c r="C165" s="126"/>
      <c r="D165" s="127"/>
      <c r="E165" s="127"/>
      <c r="F165" s="141" t="s">
        <v>101</v>
      </c>
      <c r="G165" s="142">
        <f>SUM(G161:G164)</f>
        <v>66588.56</v>
      </c>
      <c r="H165" s="142">
        <f t="shared" ref="H165:J165" si="11">SUM(H161:H164)</f>
        <v>84313</v>
      </c>
      <c r="I165" s="142">
        <f t="shared" si="11"/>
        <v>0</v>
      </c>
      <c r="J165" s="142">
        <f t="shared" si="11"/>
        <v>94709</v>
      </c>
      <c r="K165" s="143">
        <v>70.3</v>
      </c>
    </row>
    <row r="166" spans="1:11" ht="20.25" customHeight="1" thickBot="1">
      <c r="A166" s="120"/>
      <c r="B166" s="4"/>
      <c r="C166" s="80"/>
      <c r="D166" s="81" t="s">
        <v>8</v>
      </c>
      <c r="E166" s="81" t="s">
        <v>29</v>
      </c>
      <c r="F166" s="82" t="s">
        <v>102</v>
      </c>
      <c r="G166" s="152">
        <f>G159+G151+G144+G165</f>
        <v>3572601.5399999996</v>
      </c>
      <c r="H166" s="152">
        <f t="shared" ref="H166:J166" si="12">H159+H151+H144+H165</f>
        <v>6090815</v>
      </c>
      <c r="I166" s="152">
        <f t="shared" si="12"/>
        <v>0</v>
      </c>
      <c r="J166" s="152">
        <f t="shared" si="12"/>
        <v>6875546</v>
      </c>
      <c r="K166" s="153">
        <v>52</v>
      </c>
    </row>
    <row r="167" spans="1:11" ht="14.1" customHeight="1" thickBot="1">
      <c r="A167" s="2"/>
      <c r="B167" s="4"/>
      <c r="C167" s="99"/>
      <c r="D167" s="79" t="s">
        <v>8</v>
      </c>
      <c r="E167" s="79" t="s">
        <v>29</v>
      </c>
      <c r="F167" s="99"/>
      <c r="G167" s="100"/>
      <c r="H167" s="100"/>
      <c r="I167" s="100">
        <f t="shared" ref="H167:J167" si="13">I166-I165</f>
        <v>0</v>
      </c>
      <c r="J167" s="100"/>
      <c r="K167" s="102"/>
    </row>
    <row r="169" spans="1:11" ht="14.1" customHeight="1">
      <c r="A169" s="3"/>
    </row>
  </sheetData>
  <mergeCells count="2">
    <mergeCell ref="F1:J2"/>
    <mergeCell ref="E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KOVÁČIKOVÁ Veronika</dc:creator>
  <cp:lastModifiedBy>KOVÁČIKOVÁ Veronika</cp:lastModifiedBy>
  <cp:lastPrinted>2017-08-22T11:31:14Z</cp:lastPrinted>
  <dcterms:created xsi:type="dcterms:W3CDTF">2016-09-28T09:24:39Z</dcterms:created>
  <dcterms:modified xsi:type="dcterms:W3CDTF">2017-08-22T11:43:08Z</dcterms:modified>
</cp:coreProperties>
</file>