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prijmy" sheetId="1" r:id="rId1"/>
    <sheet name="vydavky" sheetId="2" r:id="rId2"/>
    <sheet name="Hárok3" sheetId="3" r:id="rId3"/>
  </sheets>
  <definedNames/>
  <calcPr calcId="152511"/>
</workbook>
</file>

<file path=xl/sharedStrings.xml><?xml version="1.0" encoding="utf-8"?>
<sst xmlns="http://schemas.openxmlformats.org/spreadsheetml/2006/main" count="152" uniqueCount="144">
  <si>
    <t>pol.</t>
  </si>
  <si>
    <t>názov</t>
  </si>
  <si>
    <t>rozpočet 2015</t>
  </si>
  <si>
    <t>SPOLU</t>
  </si>
  <si>
    <t>program</t>
  </si>
  <si>
    <t>položka</t>
  </si>
  <si>
    <t>SPOLU DAŇOVÉ PRÍJMY</t>
  </si>
  <si>
    <t>SPOLU NEDAŇOVÉ PRÍJMY</t>
  </si>
  <si>
    <t>SPOLU GRANTY A TRANSFÉRY</t>
  </si>
  <si>
    <t>rozpočet 2016</t>
  </si>
  <si>
    <t>spolu bežné</t>
  </si>
  <si>
    <t>spolu kapitálové</t>
  </si>
  <si>
    <t xml:space="preserve">spolu finančné operácie </t>
  </si>
  <si>
    <t>8.1 Materská škola</t>
  </si>
  <si>
    <t>8.2.1 ZŠ J.M.Petzvala</t>
  </si>
  <si>
    <t>8.2.2 ZŠ Štefánikova</t>
  </si>
  <si>
    <t>8.3.1 CVČ</t>
  </si>
  <si>
    <t>8.3.2 ŠK J.M.Petzvala</t>
  </si>
  <si>
    <t>8.3.3 ŠK Štefánikova</t>
  </si>
  <si>
    <t>8.3.4 CVČ J.M.Petzvala</t>
  </si>
  <si>
    <t>8.3.5 CVČ Štefánikova</t>
  </si>
  <si>
    <t xml:space="preserve">8.3.6 Jazyková škola </t>
  </si>
  <si>
    <t>8.4.1 ŠJ Mierová</t>
  </si>
  <si>
    <t>8.4.2 ŠJ Štefánikova</t>
  </si>
  <si>
    <t>8.5. ZUŠ</t>
  </si>
  <si>
    <t xml:space="preserve">8.6 Školský úrad </t>
  </si>
  <si>
    <t>1.1 Plánovanie</t>
  </si>
  <si>
    <t>1.2 Výkon funkcie primátora mesta</t>
  </si>
  <si>
    <t xml:space="preserve">1.3 Členstvo v samosprávnych org. a združeniach </t>
  </si>
  <si>
    <t xml:space="preserve">1.4 Audit </t>
  </si>
  <si>
    <t>2.1 Propagácia prezentácia mesta</t>
  </si>
  <si>
    <t xml:space="preserve">3.4 Mestský informačný systém </t>
  </si>
  <si>
    <t xml:space="preserve">4.1 Organizácia občianskych obradov </t>
  </si>
  <si>
    <t xml:space="preserve">4.2 Činnosť matriky </t>
  </si>
  <si>
    <t xml:space="preserve">4.3 Register obyvateľstva </t>
  </si>
  <si>
    <t xml:space="preserve">4.4 Verejné toalety </t>
  </si>
  <si>
    <t>4.5 Cintorínske služby</t>
  </si>
  <si>
    <t xml:space="preserve">4.6 Miestny rozhlas </t>
  </si>
  <si>
    <t>4.7 MOS</t>
  </si>
  <si>
    <t>4.8 Zvonica</t>
  </si>
  <si>
    <t>4.10 Chránená dielňa I.</t>
  </si>
  <si>
    <t>4.11 Chránená dielňa II.</t>
  </si>
  <si>
    <t>4.13 Chránená dielňa III.</t>
  </si>
  <si>
    <t>4.14 Uchádzač o zamestnanie §50j III.</t>
  </si>
  <si>
    <t xml:space="preserve">5.1 Mestská polícia </t>
  </si>
  <si>
    <t xml:space="preserve">5.2 Kamerový systém </t>
  </si>
  <si>
    <t xml:space="preserve">5.3 Civilná ochrana </t>
  </si>
  <si>
    <t xml:space="preserve">5.4 Ochrana pred požiarmi </t>
  </si>
  <si>
    <t xml:space="preserve">6.1 Zber a odvoz odpadu </t>
  </si>
  <si>
    <t xml:space="preserve">6.2 Zneškodňovanie odpadu </t>
  </si>
  <si>
    <t xml:space="preserve">6.3 Nakladanie s odpadovými vodami </t>
  </si>
  <si>
    <t xml:space="preserve">6.4 Rekultivácia skládky odpadov </t>
  </si>
  <si>
    <t>9.1 Dotácia na šport</t>
  </si>
  <si>
    <t xml:space="preserve">9.2 Futbalový štadión </t>
  </si>
  <si>
    <t xml:space="preserve">9.3 Hokejový štadión </t>
  </si>
  <si>
    <t xml:space="preserve">9.4 Športový areál Moskovská </t>
  </si>
  <si>
    <t xml:space="preserve">9.5 Viacúčelové ihrisko Tatranská </t>
  </si>
  <si>
    <t xml:space="preserve">10.1 Podpora kultúrnych podujatí </t>
  </si>
  <si>
    <t>10.2 Knižnica</t>
  </si>
  <si>
    <t xml:space="preserve">10.3 Podpora kultúrnych stredísk </t>
  </si>
  <si>
    <t xml:space="preserve">10.4 Dotácie na kultúru </t>
  </si>
  <si>
    <t>10.5 Rekreácie</t>
  </si>
  <si>
    <t>11.1 Verejné osvetlenie</t>
  </si>
  <si>
    <t xml:space="preserve">11.3 Manažment stavebného úradu </t>
  </si>
  <si>
    <t>11.4 Verejná zeleň</t>
  </si>
  <si>
    <t>11.5 Vodovody</t>
  </si>
  <si>
    <t>11.6 Protipovodňová ochrana</t>
  </si>
  <si>
    <t>11.7 Odstraňovanie následkov povodní</t>
  </si>
  <si>
    <t xml:space="preserve">12.1 Správa bytového a nebytového fondu </t>
  </si>
  <si>
    <t xml:space="preserve">12.2 Bytová výstavba </t>
  </si>
  <si>
    <t xml:space="preserve">13.1 Dávky v hmotnej a sociálnej núdzi </t>
  </si>
  <si>
    <t xml:space="preserve">13.2 Dotácie ostatné </t>
  </si>
  <si>
    <t xml:space="preserve">13.3 Denné centrum </t>
  </si>
  <si>
    <t xml:space="preserve">13.4 ZOS </t>
  </si>
  <si>
    <t>13.5 Opatrovateľská služba</t>
  </si>
  <si>
    <t xml:space="preserve">13.6 Príspevky neverejným subjektom </t>
  </si>
  <si>
    <t>13.7 Ďalšie soc. služby - FACECLUB</t>
  </si>
  <si>
    <t>14.1 Podporná činnosť - správa mesta</t>
  </si>
  <si>
    <t>3.3 Hospodárska správa hnuť. a nehnuť. majetku</t>
  </si>
  <si>
    <t xml:space="preserve">14.2 Transakcie verejného dlhu - finan.op. </t>
  </si>
  <si>
    <t xml:space="preserve">11.2 Manažment ochrany život. prostredia </t>
  </si>
  <si>
    <t xml:space="preserve">9.6 Cyklotrasa Spišská Belá -TK </t>
  </si>
  <si>
    <t xml:space="preserve">7.1 Údržba a výstavba komunikácií a VP </t>
  </si>
  <si>
    <t>SPOLU PRIJATÉ ÚVERY, POŽIČKY</t>
  </si>
  <si>
    <t xml:space="preserve">SPOLU PRÍJMY Z TRANSAKCIÍ  </t>
  </si>
  <si>
    <t xml:space="preserve">Spolu:/ 12/ Byty a nebytové priestory </t>
  </si>
  <si>
    <t xml:space="preserve"> Spolu /1/: Plánovanie, manažment a kontrola </t>
  </si>
  <si>
    <t xml:space="preserve">Spolu /2/: Propagácia a marketing </t>
  </si>
  <si>
    <t xml:space="preserve">Spolu /3/:  3 Interné služby </t>
  </si>
  <si>
    <t xml:space="preserve">Spolu /4/: Služby občanom </t>
  </si>
  <si>
    <t xml:space="preserve">Spolu /5/: Bezpečnosť, právo a poriadok </t>
  </si>
  <si>
    <t xml:space="preserve">Spolu /6/: Odpadové hospodárstvo </t>
  </si>
  <si>
    <t xml:space="preserve">Spolu /7/: Pozemné komunikácie </t>
  </si>
  <si>
    <t>Spolu /8/: Vzdelávanie</t>
  </si>
  <si>
    <t>Spolu /9/: Šport</t>
  </si>
  <si>
    <t xml:space="preserve">Spolu/10/: Kultúra </t>
  </si>
  <si>
    <t xml:space="preserve">Spolu /11/: Prostredie pre život </t>
  </si>
  <si>
    <t xml:space="preserve">Spolu /13/: Sociálne služby </t>
  </si>
  <si>
    <t xml:space="preserve">Spolu /14/:  Administratíva </t>
  </si>
  <si>
    <t>610 mzdy, platy, ostatné osobné vyrovnania</t>
  </si>
  <si>
    <t>620 odvody do poisťovní</t>
  </si>
  <si>
    <t>630 tovary a služby</t>
  </si>
  <si>
    <t>640 transféry</t>
  </si>
  <si>
    <t>710 obstaranie dlhodobého majektu</t>
  </si>
  <si>
    <t>720 transféry</t>
  </si>
  <si>
    <t>820 istiny úverov, pôžičiek, návrat.fin. výpomocí</t>
  </si>
  <si>
    <t xml:space="preserve">Spolu </t>
  </si>
  <si>
    <t xml:space="preserve">bežné </t>
  </si>
  <si>
    <t xml:space="preserve">kapitálové </t>
  </si>
  <si>
    <t>FO</t>
  </si>
  <si>
    <t>7.2 Manažment správy a údržby PK</t>
  </si>
  <si>
    <t xml:space="preserve">3.1Zasadnutie orgánov samosprávy mesta </t>
  </si>
  <si>
    <t xml:space="preserve">3.2 Zabezp. úkonov spojených s voľbami </t>
  </si>
  <si>
    <t xml:space="preserve">Rozpis výdavkov na kategórie : </t>
  </si>
  <si>
    <t xml:space="preserve">Daň z príjmov </t>
  </si>
  <si>
    <t xml:space="preserve">Daň z majetku </t>
  </si>
  <si>
    <t xml:space="preserve">Daň za tovary a služby </t>
  </si>
  <si>
    <t xml:space="preserve">Príjmy z podnikania a vlastníctva majetku </t>
  </si>
  <si>
    <t xml:space="preserve">Administratívne a iné poplatky </t>
  </si>
  <si>
    <t>Kapitálové príjmy</t>
  </si>
  <si>
    <t>Úroky z tuzemských úverov, vkladov</t>
  </si>
  <si>
    <t xml:space="preserve">Iné nedaňové príjmy </t>
  </si>
  <si>
    <t>Tuzemské bežné granty a transféry</t>
  </si>
  <si>
    <t>Tuzemské kapitálové granty a transféry</t>
  </si>
  <si>
    <t xml:space="preserve">Tuzemské úvery a pôžičky </t>
  </si>
  <si>
    <t>rozpočet 2017</t>
  </si>
  <si>
    <t>skutočnosť 2013</t>
  </si>
  <si>
    <t>650 úroky z úverov, pôžičiek a návrat. fin. výpomocí</t>
  </si>
  <si>
    <t xml:space="preserve">školské organizácie </t>
  </si>
  <si>
    <t>4.15 Uchádzač o zamestnanie §50j IV.</t>
  </si>
  <si>
    <t>4.16 Chránená dieľňa IV. - Dom smútku</t>
  </si>
  <si>
    <t>4.17 Uchádzač o zamestnanie §50j/5FC</t>
  </si>
  <si>
    <t>8.7. SZŠ</t>
  </si>
  <si>
    <t>11.8. Dažďová kanalizácia</t>
  </si>
  <si>
    <t xml:space="preserve">Príjmy z ostatných finančných operácií </t>
  </si>
  <si>
    <t xml:space="preserve">Rozpočet príjmov mesta Spišská Belá </t>
  </si>
  <si>
    <t xml:space="preserve">Programový rozpočet - výdavky mesta Spisšká Belá </t>
  </si>
  <si>
    <t>rozpočet 2018</t>
  </si>
  <si>
    <t>očákavaná skutočnosť 2015</t>
  </si>
  <si>
    <t>skutočnosť 2014</t>
  </si>
  <si>
    <t>Návrh na roky 2016, 2017, 2018</t>
  </si>
  <si>
    <t>4.9 §51a - 83</t>
  </si>
  <si>
    <t>4.12 Uchádzač o zamestnanie §54</t>
  </si>
  <si>
    <t xml:space="preserve">9.7 detské ihriská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</si>
</sst>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9"/>
      <color theme="1"/>
      <name val="Times New Roman"/>
      <family val="1"/>
    </font>
    <font>
      <sz val="10"/>
      <color indexed="8"/>
      <name val="Arial CE"/>
      <family val="2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medium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</cellStyleXfs>
  <cellXfs count="1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165" fontId="2" fillId="0" borderId="0" xfId="20" applyNumberFormat="1" applyFont="1"/>
    <xf numFmtId="0" fontId="4" fillId="0" borderId="0" xfId="0" applyFont="1"/>
    <xf numFmtId="0" fontId="3" fillId="0" borderId="0" xfId="0" applyFont="1"/>
    <xf numFmtId="165" fontId="3" fillId="0" borderId="0" xfId="0" applyNumberFormat="1" applyFont="1"/>
    <xf numFmtId="165" fontId="2" fillId="0" borderId="0" xfId="0" applyNumberFormat="1" applyFont="1"/>
    <xf numFmtId="164" fontId="2" fillId="0" borderId="0" xfId="20" applyFont="1"/>
    <xf numFmtId="0" fontId="6" fillId="0" borderId="1" xfId="0" applyFont="1" applyBorder="1"/>
    <xf numFmtId="0" fontId="6" fillId="0" borderId="0" xfId="0" applyFont="1"/>
    <xf numFmtId="165" fontId="6" fillId="0" borderId="0" xfId="20" applyNumberFormat="1" applyFont="1"/>
    <xf numFmtId="49" fontId="3" fillId="0" borderId="0" xfId="0" applyNumberFormat="1" applyFont="1" applyAlignment="1">
      <alignment/>
    </xf>
    <xf numFmtId="0" fontId="8" fillId="0" borderId="0" xfId="0" applyFont="1"/>
    <xf numFmtId="0" fontId="8" fillId="0" borderId="0" xfId="0" applyFont="1" applyAlignment="1">
      <alignment horizontal="center"/>
    </xf>
    <xf numFmtId="164" fontId="2" fillId="0" borderId="0" xfId="20" applyNumberFormat="1" applyFont="1"/>
    <xf numFmtId="164" fontId="6" fillId="0" borderId="0" xfId="20" applyFont="1"/>
    <xf numFmtId="164" fontId="3" fillId="0" borderId="0" xfId="20" applyFont="1" applyAlignment="1">
      <alignment/>
    </xf>
    <xf numFmtId="0" fontId="10" fillId="0" borderId="0" xfId="0" applyFont="1"/>
    <xf numFmtId="49" fontId="11" fillId="2" borderId="2" xfId="0" applyNumberFormat="1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164" fontId="11" fillId="2" borderId="3" xfId="20" applyFont="1" applyFill="1" applyBorder="1" applyAlignment="1">
      <alignment horizontal="center" wrapText="1"/>
    </xf>
    <xf numFmtId="165" fontId="11" fillId="2" borderId="3" xfId="20" applyNumberFormat="1" applyFont="1" applyFill="1" applyBorder="1" applyAlignment="1">
      <alignment horizontal="center" wrapText="1"/>
    </xf>
    <xf numFmtId="165" fontId="11" fillId="3" borderId="3" xfId="20" applyNumberFormat="1" applyFont="1" applyFill="1" applyBorder="1" applyAlignment="1">
      <alignment horizontal="center" wrapText="1"/>
    </xf>
    <xf numFmtId="165" fontId="11" fillId="2" borderId="4" xfId="20" applyNumberFormat="1" applyFont="1" applyFill="1" applyBorder="1" applyAlignment="1">
      <alignment horizontal="center" wrapText="1"/>
    </xf>
    <xf numFmtId="0" fontId="12" fillId="4" borderId="5" xfId="0" applyFont="1" applyFill="1" applyBorder="1"/>
    <xf numFmtId="164" fontId="12" fillId="4" borderId="5" xfId="20" applyFont="1" applyFill="1" applyBorder="1"/>
    <xf numFmtId="165" fontId="12" fillId="4" borderId="5" xfId="20" applyNumberFormat="1" applyFont="1" applyFill="1" applyBorder="1"/>
    <xf numFmtId="165" fontId="12" fillId="3" borderId="5" xfId="20" applyNumberFormat="1" applyFont="1" applyFill="1" applyBorder="1"/>
    <xf numFmtId="0" fontId="12" fillId="4" borderId="1" xfId="0" applyFont="1" applyFill="1" applyBorder="1"/>
    <xf numFmtId="164" fontId="12" fillId="4" borderId="1" xfId="20" applyFont="1" applyFill="1" applyBorder="1"/>
    <xf numFmtId="165" fontId="12" fillId="4" borderId="1" xfId="20" applyNumberFormat="1" applyFont="1" applyFill="1" applyBorder="1"/>
    <xf numFmtId="165" fontId="12" fillId="3" borderId="1" xfId="20" applyNumberFormat="1" applyFont="1" applyFill="1" applyBorder="1"/>
    <xf numFmtId="0" fontId="12" fillId="4" borderId="6" xfId="0" applyFont="1" applyFill="1" applyBorder="1"/>
    <xf numFmtId="164" fontId="12" fillId="4" borderId="6" xfId="20" applyFont="1" applyFill="1" applyBorder="1"/>
    <xf numFmtId="165" fontId="12" fillId="4" borderId="6" xfId="20" applyNumberFormat="1" applyFont="1" applyFill="1" applyBorder="1"/>
    <xf numFmtId="165" fontId="12" fillId="3" borderId="6" xfId="20" applyNumberFormat="1" applyFont="1" applyFill="1" applyBorder="1"/>
    <xf numFmtId="164" fontId="11" fillId="5" borderId="7" xfId="20" applyFont="1" applyFill="1" applyBorder="1"/>
    <xf numFmtId="165" fontId="11" fillId="5" borderId="7" xfId="20" applyNumberFormat="1" applyFont="1" applyFill="1" applyBorder="1"/>
    <xf numFmtId="0" fontId="12" fillId="0" borderId="5" xfId="0" applyFont="1" applyBorder="1"/>
    <xf numFmtId="164" fontId="12" fillId="0" borderId="5" xfId="20" applyFont="1" applyBorder="1"/>
    <xf numFmtId="165" fontId="12" fillId="0" borderId="5" xfId="20" applyNumberFormat="1" applyFont="1" applyBorder="1"/>
    <xf numFmtId="0" fontId="12" fillId="0" borderId="1" xfId="0" applyFont="1" applyBorder="1"/>
    <xf numFmtId="164" fontId="12" fillId="0" borderId="1" xfId="20" applyFont="1" applyBorder="1"/>
    <xf numFmtId="165" fontId="12" fillId="0" borderId="1" xfId="20" applyNumberFormat="1" applyFont="1" applyBorder="1"/>
    <xf numFmtId="0" fontId="13" fillId="0" borderId="1" xfId="0" applyFont="1" applyBorder="1"/>
    <xf numFmtId="164" fontId="13" fillId="0" borderId="1" xfId="20" applyFont="1" applyBorder="1"/>
    <xf numFmtId="165" fontId="13" fillId="0" borderId="1" xfId="20" applyNumberFormat="1" applyFont="1" applyBorder="1"/>
    <xf numFmtId="165" fontId="13" fillId="3" borderId="1" xfId="20" applyNumberFormat="1" applyFont="1" applyFill="1" applyBorder="1"/>
    <xf numFmtId="164" fontId="13" fillId="0" borderId="8" xfId="20" applyFont="1" applyBorder="1"/>
    <xf numFmtId="165" fontId="13" fillId="0" borderId="8" xfId="20" applyNumberFormat="1" applyFont="1" applyBorder="1"/>
    <xf numFmtId="165" fontId="13" fillId="3" borderId="8" xfId="20" applyNumberFormat="1" applyFont="1" applyFill="1" applyBorder="1"/>
    <xf numFmtId="0" fontId="13" fillId="0" borderId="5" xfId="0" applyFont="1" applyBorder="1"/>
    <xf numFmtId="164" fontId="13" fillId="0" borderId="5" xfId="20" applyFont="1" applyBorder="1"/>
    <xf numFmtId="165" fontId="13" fillId="0" borderId="5" xfId="20" applyNumberFormat="1" applyFont="1" applyBorder="1"/>
    <xf numFmtId="165" fontId="13" fillId="3" borderId="5" xfId="20" applyNumberFormat="1" applyFont="1" applyFill="1" applyBorder="1"/>
    <xf numFmtId="164" fontId="12" fillId="0" borderId="6" xfId="20" applyFont="1" applyBorder="1"/>
    <xf numFmtId="165" fontId="12" fillId="0" borderId="6" xfId="20" applyNumberFormat="1" applyFont="1" applyBorder="1"/>
    <xf numFmtId="164" fontId="13" fillId="0" borderId="6" xfId="20" applyFont="1" applyBorder="1"/>
    <xf numFmtId="165" fontId="13" fillId="0" borderId="6" xfId="20" applyNumberFormat="1" applyFont="1" applyBorder="1"/>
    <xf numFmtId="165" fontId="13" fillId="3" borderId="6" xfId="20" applyNumberFormat="1" applyFont="1" applyFill="1" applyBorder="1"/>
    <xf numFmtId="0" fontId="13" fillId="0" borderId="6" xfId="0" applyFont="1" applyBorder="1"/>
    <xf numFmtId="0" fontId="12" fillId="0" borderId="6" xfId="0" applyFont="1" applyBorder="1"/>
    <xf numFmtId="0" fontId="12" fillId="0" borderId="8" xfId="0" applyFont="1" applyBorder="1"/>
    <xf numFmtId="164" fontId="12" fillId="0" borderId="8" xfId="20" applyFont="1" applyBorder="1"/>
    <xf numFmtId="165" fontId="12" fillId="0" borderId="8" xfId="20" applyNumberFormat="1" applyFont="1" applyBorder="1"/>
    <xf numFmtId="165" fontId="12" fillId="3" borderId="8" xfId="20" applyNumberFormat="1" applyFont="1" applyFill="1" applyBorder="1"/>
    <xf numFmtId="0" fontId="13" fillId="0" borderId="9" xfId="0" applyFont="1" applyBorder="1"/>
    <xf numFmtId="164" fontId="11" fillId="5" borderId="10" xfId="20" applyFont="1" applyFill="1" applyBorder="1"/>
    <xf numFmtId="0" fontId="12" fillId="0" borderId="11" xfId="0" applyFont="1" applyBorder="1"/>
    <xf numFmtId="164" fontId="12" fillId="0" borderId="11" xfId="20" applyFont="1" applyBorder="1"/>
    <xf numFmtId="165" fontId="12" fillId="0" borderId="11" xfId="20" applyNumberFormat="1" applyFont="1" applyBorder="1"/>
    <xf numFmtId="165" fontId="12" fillId="3" borderId="11" xfId="20" applyNumberFormat="1" applyFont="1" applyFill="1" applyBorder="1"/>
    <xf numFmtId="0" fontId="5" fillId="5" borderId="1" xfId="0" applyFont="1" applyFill="1" applyBorder="1"/>
    <xf numFmtId="164" fontId="11" fillId="5" borderId="1" xfId="20" applyFont="1" applyFill="1" applyBorder="1"/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12" fillId="2" borderId="5" xfId="20" applyNumberFormat="1" applyFont="1" applyFill="1" applyBorder="1" applyAlignment="1">
      <alignment wrapText="1"/>
    </xf>
    <xf numFmtId="49" fontId="12" fillId="2" borderId="1" xfId="0" applyNumberFormat="1" applyFont="1" applyFill="1" applyBorder="1" applyAlignment="1">
      <alignment wrapText="1"/>
    </xf>
    <xf numFmtId="49" fontId="12" fillId="2" borderId="6" xfId="0" applyNumberFormat="1" applyFont="1" applyFill="1" applyBorder="1" applyAlignment="1">
      <alignment wrapText="1"/>
    </xf>
    <xf numFmtId="49" fontId="12" fillId="2" borderId="5" xfId="0" applyNumberFormat="1" applyFont="1" applyFill="1" applyBorder="1" applyAlignment="1">
      <alignment wrapText="1"/>
    </xf>
    <xf numFmtId="49" fontId="12" fillId="0" borderId="1" xfId="0" applyNumberFormat="1" applyFont="1" applyFill="1" applyBorder="1" applyAlignment="1">
      <alignment wrapText="1"/>
    </xf>
    <xf numFmtId="49" fontId="13" fillId="0" borderId="1" xfId="0" applyNumberFormat="1" applyFont="1" applyFill="1" applyBorder="1" applyAlignment="1">
      <alignment wrapText="1"/>
    </xf>
    <xf numFmtId="49" fontId="13" fillId="0" borderId="0" xfId="0" applyNumberFormat="1" applyFont="1" applyFill="1" applyBorder="1" applyAlignment="1">
      <alignment wrapText="1"/>
    </xf>
    <xf numFmtId="49" fontId="12" fillId="0" borderId="1" xfId="0" applyNumberFormat="1" applyFont="1" applyBorder="1" applyAlignment="1">
      <alignment wrapText="1"/>
    </xf>
    <xf numFmtId="49" fontId="13" fillId="0" borderId="1" xfId="0" applyNumberFormat="1" applyFont="1" applyBorder="1" applyAlignment="1">
      <alignment wrapText="1"/>
    </xf>
    <xf numFmtId="49" fontId="12" fillId="0" borderId="5" xfId="0" applyNumberFormat="1" applyFont="1" applyFill="1" applyBorder="1" applyAlignment="1">
      <alignment wrapText="1"/>
    </xf>
    <xf numFmtId="49" fontId="13" fillId="0" borderId="5" xfId="0" applyNumberFormat="1" applyFont="1" applyBorder="1" applyAlignment="1">
      <alignment wrapText="1"/>
    </xf>
    <xf numFmtId="49" fontId="13" fillId="0" borderId="6" xfId="0" applyNumberFormat="1" applyFont="1" applyFill="1" applyBorder="1" applyAlignment="1">
      <alignment wrapText="1"/>
    </xf>
    <xf numFmtId="49" fontId="13" fillId="0" borderId="6" xfId="0" applyNumberFormat="1" applyFont="1" applyBorder="1" applyAlignment="1">
      <alignment wrapText="1"/>
    </xf>
    <xf numFmtId="49" fontId="13" fillId="4" borderId="6" xfId="0" applyNumberFormat="1" applyFont="1" applyFill="1" applyBorder="1" applyAlignment="1">
      <alignment wrapText="1"/>
    </xf>
    <xf numFmtId="49" fontId="12" fillId="0" borderId="9" xfId="0" applyNumberFormat="1" applyFont="1" applyBorder="1" applyAlignment="1">
      <alignment wrapText="1"/>
    </xf>
    <xf numFmtId="49" fontId="12" fillId="2" borderId="9" xfId="0" applyNumberFormat="1" applyFont="1" applyFill="1" applyBorder="1" applyAlignment="1">
      <alignment wrapText="1"/>
    </xf>
    <xf numFmtId="49" fontId="12" fillId="2" borderId="11" xfId="0" applyNumberFormat="1" applyFont="1" applyFill="1" applyBorder="1" applyAlignment="1">
      <alignment wrapText="1"/>
    </xf>
    <xf numFmtId="49" fontId="13" fillId="2" borderId="1" xfId="0" applyNumberFormat="1" applyFont="1" applyFill="1" applyBorder="1" applyAlignment="1">
      <alignment wrapText="1"/>
    </xf>
    <xf numFmtId="49" fontId="12" fillId="0" borderId="6" xfId="0" applyNumberFormat="1" applyFont="1" applyBorder="1" applyAlignment="1">
      <alignment wrapText="1"/>
    </xf>
    <xf numFmtId="49" fontId="6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0" fontId="11" fillId="2" borderId="2" xfId="0" applyFont="1" applyFill="1" applyBorder="1" applyAlignment="1">
      <alignment horizontal="center" wrapText="1"/>
    </xf>
    <xf numFmtId="164" fontId="11" fillId="2" borderId="3" xfId="20" applyNumberFormat="1" applyFont="1" applyFill="1" applyBorder="1" applyAlignment="1">
      <alignment horizontal="center" wrapText="1"/>
    </xf>
    <xf numFmtId="164" fontId="12" fillId="0" borderId="5" xfId="20" applyNumberFormat="1" applyFont="1" applyBorder="1"/>
    <xf numFmtId="164" fontId="12" fillId="0" borderId="1" xfId="20" applyNumberFormat="1" applyFont="1" applyBorder="1"/>
    <xf numFmtId="164" fontId="12" fillId="0" borderId="6" xfId="20" applyNumberFormat="1" applyFont="1" applyBorder="1"/>
    <xf numFmtId="164" fontId="11" fillId="2" borderId="7" xfId="20" applyNumberFormat="1" applyFont="1" applyFill="1" applyBorder="1"/>
    <xf numFmtId="165" fontId="11" fillId="2" borderId="7" xfId="20" applyNumberFormat="1" applyFont="1" applyFill="1" applyBorder="1"/>
    <xf numFmtId="0" fontId="12" fillId="0" borderId="12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left" vertical="center"/>
    </xf>
    <xf numFmtId="164" fontId="12" fillId="0" borderId="12" xfId="20" applyNumberFormat="1" applyFont="1" applyFill="1" applyBorder="1"/>
    <xf numFmtId="165" fontId="12" fillId="0" borderId="12" xfId="20" applyNumberFormat="1" applyFont="1" applyFill="1" applyBorder="1"/>
    <xf numFmtId="165" fontId="12" fillId="3" borderId="12" xfId="20" applyNumberFormat="1" applyFont="1" applyFill="1" applyBorder="1"/>
    <xf numFmtId="164" fontId="12" fillId="0" borderId="8" xfId="20" applyNumberFormat="1" applyFont="1" applyBorder="1"/>
    <xf numFmtId="164" fontId="11" fillId="2" borderId="13" xfId="20" applyNumberFormat="1" applyFont="1" applyFill="1" applyBorder="1"/>
    <xf numFmtId="165" fontId="11" fillId="2" borderId="13" xfId="20" applyNumberFormat="1" applyFont="1" applyFill="1" applyBorder="1"/>
    <xf numFmtId="164" fontId="11" fillId="5" borderId="7" xfId="20" applyNumberFormat="1" applyFont="1" applyFill="1" applyBorder="1"/>
    <xf numFmtId="0" fontId="12" fillId="0" borderId="0" xfId="0" applyFont="1"/>
    <xf numFmtId="164" fontId="12" fillId="0" borderId="0" xfId="20" applyNumberFormat="1" applyFont="1"/>
    <xf numFmtId="165" fontId="12" fillId="0" borderId="0" xfId="20" applyNumberFormat="1" applyFont="1"/>
    <xf numFmtId="0" fontId="11" fillId="0" borderId="14" xfId="0" applyFont="1" applyBorder="1"/>
    <xf numFmtId="164" fontId="12" fillId="0" borderId="12" xfId="20" applyNumberFormat="1" applyFont="1" applyBorder="1"/>
    <xf numFmtId="165" fontId="12" fillId="0" borderId="12" xfId="20" applyNumberFormat="1" applyFont="1" applyBorder="1"/>
    <xf numFmtId="0" fontId="11" fillId="0" borderId="15" xfId="0" applyFont="1" applyBorder="1"/>
    <xf numFmtId="0" fontId="11" fillId="0" borderId="16" xfId="0" applyFont="1" applyBorder="1"/>
    <xf numFmtId="164" fontId="12" fillId="0" borderId="11" xfId="20" applyNumberFormat="1" applyFont="1" applyBorder="1"/>
    <xf numFmtId="0" fontId="7" fillId="0" borderId="0" xfId="0" applyFont="1" applyAlignment="1">
      <alignment horizontal="center"/>
    </xf>
    <xf numFmtId="0" fontId="11" fillId="2" borderId="17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2" borderId="18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left" wrapText="1"/>
    </xf>
    <xf numFmtId="49" fontId="11" fillId="5" borderId="19" xfId="0" applyNumberFormat="1" applyFont="1" applyFill="1" applyBorder="1" applyAlignment="1">
      <alignment horizontal="left"/>
    </xf>
    <xf numFmtId="49" fontId="11" fillId="5" borderId="20" xfId="0" applyNumberFormat="1" applyFont="1" applyFill="1" applyBorder="1" applyAlignment="1">
      <alignment horizontal="left"/>
    </xf>
    <xf numFmtId="49" fontId="7" fillId="0" borderId="0" xfId="0" applyNumberFormat="1" applyFont="1" applyAlignment="1">
      <alignment horizontal="center"/>
    </xf>
    <xf numFmtId="49" fontId="11" fillId="5" borderId="21" xfId="0" applyNumberFormat="1" applyFont="1" applyFill="1" applyBorder="1" applyAlignment="1">
      <alignment horizontal="left"/>
    </xf>
    <xf numFmtId="49" fontId="11" fillId="5" borderId="22" xfId="0" applyNumberFormat="1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iarka" xfId="20"/>
    <cellStyle name="Excel Built-in Normal 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120" zoomScaleNormal="120" workbookViewId="0" topLeftCell="A1">
      <selection activeCell="Q6" sqref="Q6"/>
    </sheetView>
  </sheetViews>
  <sheetFormatPr defaultColWidth="8.8515625" defaultRowHeight="15"/>
  <cols>
    <col min="1" max="1" width="5.8515625" style="1" customWidth="1"/>
    <col min="2" max="2" width="30.28125" style="1" customWidth="1"/>
    <col min="3" max="3" width="16.140625" style="15" customWidth="1"/>
    <col min="4" max="4" width="15.57421875" style="15" customWidth="1"/>
    <col min="5" max="5" width="13.8515625" style="3" customWidth="1"/>
    <col min="6" max="6" width="13.57421875" style="3" customWidth="1"/>
    <col min="7" max="8" width="14.140625" style="3" customWidth="1"/>
    <col min="9" max="9" width="13.7109375" style="3" customWidth="1"/>
    <col min="10" max="16384" width="8.8515625" style="1" customWidth="1"/>
  </cols>
  <sheetData>
    <row r="1" spans="1:9" ht="25.5">
      <c r="A1" s="123" t="s">
        <v>140</v>
      </c>
      <c r="B1" s="123"/>
      <c r="C1" s="123"/>
      <c r="D1" s="123"/>
      <c r="E1" s="123"/>
      <c r="F1" s="123"/>
      <c r="G1" s="123"/>
      <c r="H1" s="123"/>
      <c r="I1" s="123"/>
    </row>
    <row r="2" spans="1:9" ht="18.75">
      <c r="A2" s="128" t="s">
        <v>135</v>
      </c>
      <c r="B2" s="128"/>
      <c r="C2" s="128"/>
      <c r="D2" s="128"/>
      <c r="E2" s="128"/>
      <c r="F2" s="128"/>
      <c r="G2" s="128"/>
      <c r="H2" s="128"/>
      <c r="I2" s="128"/>
    </row>
    <row r="3" ht="16.5" thickBot="1"/>
    <row r="4" spans="1:9" s="2" customFormat="1" ht="39.75" thickBot="1">
      <c r="A4" s="98" t="s">
        <v>0</v>
      </c>
      <c r="B4" s="20" t="s">
        <v>1</v>
      </c>
      <c r="C4" s="99" t="s">
        <v>126</v>
      </c>
      <c r="D4" s="99" t="s">
        <v>139</v>
      </c>
      <c r="E4" s="22" t="s">
        <v>2</v>
      </c>
      <c r="F4" s="22" t="s">
        <v>138</v>
      </c>
      <c r="G4" s="23" t="s">
        <v>9</v>
      </c>
      <c r="H4" s="22" t="s">
        <v>125</v>
      </c>
      <c r="I4" s="24" t="s">
        <v>137</v>
      </c>
    </row>
    <row r="5" spans="1:9" ht="16.5" thickTop="1">
      <c r="A5" s="39">
        <v>110</v>
      </c>
      <c r="B5" s="39" t="s">
        <v>114</v>
      </c>
      <c r="C5" s="100">
        <v>1833909.56</v>
      </c>
      <c r="D5" s="100">
        <v>1880551.68</v>
      </c>
      <c r="E5" s="41">
        <v>1965600</v>
      </c>
      <c r="F5" s="41">
        <v>1984213</v>
      </c>
      <c r="G5" s="28">
        <v>2220000</v>
      </c>
      <c r="H5" s="41">
        <v>2300000</v>
      </c>
      <c r="I5" s="41">
        <v>2400000</v>
      </c>
    </row>
    <row r="6" spans="1:9" ht="15">
      <c r="A6" s="42">
        <v>120</v>
      </c>
      <c r="B6" s="42" t="s">
        <v>115</v>
      </c>
      <c r="C6" s="101">
        <v>146849.28</v>
      </c>
      <c r="D6" s="101">
        <v>148724.54</v>
      </c>
      <c r="E6" s="44">
        <v>144800</v>
      </c>
      <c r="F6" s="44">
        <v>144800</v>
      </c>
      <c r="G6" s="32">
        <v>146600</v>
      </c>
      <c r="H6" s="44">
        <v>146600</v>
      </c>
      <c r="I6" s="44">
        <v>146600</v>
      </c>
    </row>
    <row r="7" spans="1:9" ht="16.5" thickBot="1">
      <c r="A7" s="62">
        <v>130</v>
      </c>
      <c r="B7" s="62" t="s">
        <v>116</v>
      </c>
      <c r="C7" s="102">
        <v>145258.38</v>
      </c>
      <c r="D7" s="102">
        <v>139932.85</v>
      </c>
      <c r="E7" s="57">
        <v>138268</v>
      </c>
      <c r="F7" s="57">
        <v>137968</v>
      </c>
      <c r="G7" s="36">
        <v>140868</v>
      </c>
      <c r="H7" s="57">
        <v>140868</v>
      </c>
      <c r="I7" s="57">
        <v>140868</v>
      </c>
    </row>
    <row r="8" spans="1:9" ht="16.5" thickBot="1">
      <c r="A8" s="129" t="s">
        <v>6</v>
      </c>
      <c r="B8" s="130"/>
      <c r="C8" s="103">
        <f aca="true" t="shared" si="0" ref="C8:I8">SUM(C5:C7)</f>
        <v>2126017.22</v>
      </c>
      <c r="D8" s="103">
        <f t="shared" si="0"/>
        <v>2169209.07</v>
      </c>
      <c r="E8" s="104">
        <f t="shared" si="0"/>
        <v>2248668</v>
      </c>
      <c r="F8" s="104">
        <f t="shared" si="0"/>
        <v>2266981</v>
      </c>
      <c r="G8" s="104">
        <f t="shared" si="0"/>
        <v>2507468</v>
      </c>
      <c r="H8" s="104">
        <f t="shared" si="0"/>
        <v>2587468</v>
      </c>
      <c r="I8" s="104">
        <f t="shared" si="0"/>
        <v>2687468</v>
      </c>
    </row>
    <row r="9" spans="1:9" ht="15">
      <c r="A9" s="105">
        <v>200</v>
      </c>
      <c r="B9" s="106" t="s">
        <v>128</v>
      </c>
      <c r="C9" s="107">
        <v>100486</v>
      </c>
      <c r="D9" s="107">
        <v>102558.1</v>
      </c>
      <c r="E9" s="108">
        <v>92388</v>
      </c>
      <c r="F9" s="108">
        <v>109443</v>
      </c>
      <c r="G9" s="109">
        <v>84341</v>
      </c>
      <c r="H9" s="108">
        <v>84041</v>
      </c>
      <c r="I9" s="108">
        <v>84041</v>
      </c>
    </row>
    <row r="10" spans="1:9" ht="15">
      <c r="A10" s="39">
        <v>210</v>
      </c>
      <c r="B10" s="39" t="s">
        <v>117</v>
      </c>
      <c r="C10" s="100">
        <v>372918.62</v>
      </c>
      <c r="D10" s="100">
        <v>402438.6</v>
      </c>
      <c r="E10" s="41">
        <v>368467</v>
      </c>
      <c r="F10" s="41">
        <v>368511</v>
      </c>
      <c r="G10" s="28">
        <v>380630</v>
      </c>
      <c r="H10" s="41">
        <v>380630</v>
      </c>
      <c r="I10" s="41">
        <v>380730</v>
      </c>
    </row>
    <row r="11" spans="1:9" ht="15">
      <c r="A11" s="42">
        <v>220</v>
      </c>
      <c r="B11" s="42" t="s">
        <v>118</v>
      </c>
      <c r="C11" s="101">
        <v>142625.53</v>
      </c>
      <c r="D11" s="101">
        <v>110623.75000000001</v>
      </c>
      <c r="E11" s="44">
        <v>91040</v>
      </c>
      <c r="F11" s="44">
        <v>93494</v>
      </c>
      <c r="G11" s="32">
        <v>85063</v>
      </c>
      <c r="H11" s="44">
        <v>75263</v>
      </c>
      <c r="I11" s="44">
        <v>75413</v>
      </c>
    </row>
    <row r="12" spans="1:9" ht="15">
      <c r="A12" s="42">
        <v>230</v>
      </c>
      <c r="B12" s="42" t="s">
        <v>119</v>
      </c>
      <c r="C12" s="102">
        <v>70336.93000000001</v>
      </c>
      <c r="D12" s="102">
        <v>67261.16</v>
      </c>
      <c r="E12" s="57">
        <v>31000</v>
      </c>
      <c r="F12" s="57">
        <v>228055</v>
      </c>
      <c r="G12" s="36">
        <v>49000</v>
      </c>
      <c r="H12" s="57">
        <v>4000</v>
      </c>
      <c r="I12" s="57">
        <v>4000</v>
      </c>
    </row>
    <row r="13" spans="1:9" ht="15">
      <c r="A13" s="42">
        <v>240</v>
      </c>
      <c r="B13" s="42" t="s">
        <v>120</v>
      </c>
      <c r="C13" s="101">
        <v>721.16</v>
      </c>
      <c r="D13" s="101">
        <v>86.58</v>
      </c>
      <c r="E13" s="44">
        <v>150</v>
      </c>
      <c r="F13" s="44">
        <v>150</v>
      </c>
      <c r="G13" s="32">
        <v>180</v>
      </c>
      <c r="H13" s="44">
        <v>180</v>
      </c>
      <c r="I13" s="44">
        <v>180</v>
      </c>
    </row>
    <row r="14" spans="1:9" ht="16.5" thickBot="1">
      <c r="A14" s="62">
        <v>290</v>
      </c>
      <c r="B14" s="62" t="s">
        <v>121</v>
      </c>
      <c r="C14" s="102">
        <v>40344.76</v>
      </c>
      <c r="D14" s="102">
        <v>33163.77</v>
      </c>
      <c r="E14" s="57">
        <v>17360</v>
      </c>
      <c r="F14" s="57">
        <v>32393</v>
      </c>
      <c r="G14" s="36">
        <v>23442</v>
      </c>
      <c r="H14" s="57">
        <v>23452</v>
      </c>
      <c r="I14" s="57">
        <v>23452</v>
      </c>
    </row>
    <row r="15" spans="1:9" ht="16.5" thickBot="1">
      <c r="A15" s="129" t="s">
        <v>7</v>
      </c>
      <c r="B15" s="130"/>
      <c r="C15" s="103">
        <f>SUM(C9:C14)</f>
        <v>727433.0000000001</v>
      </c>
      <c r="D15" s="103">
        <f aca="true" t="shared" si="1" ref="D15:H15">SUM(D9:D14)</f>
        <v>716131.96</v>
      </c>
      <c r="E15" s="104">
        <f t="shared" si="1"/>
        <v>600405</v>
      </c>
      <c r="F15" s="104">
        <f t="shared" si="1"/>
        <v>832046</v>
      </c>
      <c r="G15" s="104">
        <f t="shared" si="1"/>
        <v>622656</v>
      </c>
      <c r="H15" s="104">
        <f t="shared" si="1"/>
        <v>567566</v>
      </c>
      <c r="I15" s="104">
        <f aca="true" t="shared" si="2" ref="I15">SUM(I9:I14)</f>
        <v>567816</v>
      </c>
    </row>
    <row r="16" spans="1:9" ht="15">
      <c r="A16" s="39">
        <v>310</v>
      </c>
      <c r="B16" s="39" t="s">
        <v>122</v>
      </c>
      <c r="C16" s="100">
        <v>1734454.37</v>
      </c>
      <c r="D16" s="100">
        <v>1694849.69</v>
      </c>
      <c r="E16" s="41">
        <v>1346163</v>
      </c>
      <c r="F16" s="41">
        <v>1544545</v>
      </c>
      <c r="G16" s="28">
        <v>1423934</v>
      </c>
      <c r="H16" s="41">
        <v>1399903</v>
      </c>
      <c r="I16" s="41">
        <v>1299010</v>
      </c>
    </row>
    <row r="17" spans="1:9" ht="16.5" thickBot="1">
      <c r="A17" s="62">
        <v>320</v>
      </c>
      <c r="B17" s="62" t="s">
        <v>123</v>
      </c>
      <c r="C17" s="102">
        <v>2790033.85</v>
      </c>
      <c r="D17" s="102">
        <v>2565999.37</v>
      </c>
      <c r="E17" s="57">
        <v>504777</v>
      </c>
      <c r="F17" s="57">
        <v>1423835</v>
      </c>
      <c r="G17" s="36">
        <v>768120</v>
      </c>
      <c r="H17" s="57">
        <v>0</v>
      </c>
      <c r="I17" s="57">
        <v>0</v>
      </c>
    </row>
    <row r="18" spans="1:9" ht="16.5" thickBot="1">
      <c r="A18" s="129" t="s">
        <v>8</v>
      </c>
      <c r="B18" s="130"/>
      <c r="C18" s="103">
        <f>SUM(C16:C17)</f>
        <v>4524488.220000001</v>
      </c>
      <c r="D18" s="103">
        <f aca="true" t="shared" si="3" ref="D18:I18">SUM(D16:D17)</f>
        <v>4260849.0600000005</v>
      </c>
      <c r="E18" s="104">
        <f t="shared" si="3"/>
        <v>1850940</v>
      </c>
      <c r="F18" s="104">
        <f t="shared" si="3"/>
        <v>2968380</v>
      </c>
      <c r="G18" s="104">
        <f t="shared" si="3"/>
        <v>2192054</v>
      </c>
      <c r="H18" s="104">
        <f t="shared" si="3"/>
        <v>1399903</v>
      </c>
      <c r="I18" s="104">
        <f t="shared" si="3"/>
        <v>1299010</v>
      </c>
    </row>
    <row r="19" spans="1:9" ht="16.5" thickBot="1">
      <c r="A19" s="63">
        <v>450</v>
      </c>
      <c r="B19" s="63" t="s">
        <v>134</v>
      </c>
      <c r="C19" s="110">
        <v>428253.30999999994</v>
      </c>
      <c r="D19" s="110">
        <v>143002.02</v>
      </c>
      <c r="E19" s="65">
        <v>21334</v>
      </c>
      <c r="F19" s="65">
        <v>131495</v>
      </c>
      <c r="G19" s="66">
        <v>79933</v>
      </c>
      <c r="H19" s="65">
        <v>0</v>
      </c>
      <c r="I19" s="65">
        <v>0</v>
      </c>
    </row>
    <row r="20" spans="1:9" ht="16.5" thickBot="1">
      <c r="A20" s="129" t="s">
        <v>84</v>
      </c>
      <c r="B20" s="130"/>
      <c r="C20" s="103">
        <f aca="true" t="shared" si="4" ref="C20:I20">SUM(C19)</f>
        <v>428253.30999999994</v>
      </c>
      <c r="D20" s="103">
        <f t="shared" si="4"/>
        <v>143002.02</v>
      </c>
      <c r="E20" s="104">
        <f t="shared" si="4"/>
        <v>21334</v>
      </c>
      <c r="F20" s="104">
        <f t="shared" si="4"/>
        <v>131495</v>
      </c>
      <c r="G20" s="104">
        <f t="shared" si="4"/>
        <v>79933</v>
      </c>
      <c r="H20" s="104">
        <f t="shared" si="4"/>
        <v>0</v>
      </c>
      <c r="I20" s="104">
        <f t="shared" si="4"/>
        <v>0</v>
      </c>
    </row>
    <row r="21" spans="1:9" ht="16.5" thickBot="1">
      <c r="A21" s="63">
        <v>510</v>
      </c>
      <c r="B21" s="63" t="s">
        <v>124</v>
      </c>
      <c r="C21" s="110">
        <v>406466.9199999999</v>
      </c>
      <c r="D21" s="110">
        <v>766924.5900000001</v>
      </c>
      <c r="E21" s="65">
        <v>532350</v>
      </c>
      <c r="F21" s="65">
        <v>2824208</v>
      </c>
      <c r="G21" s="66">
        <v>1218060</v>
      </c>
      <c r="H21" s="65">
        <v>0</v>
      </c>
      <c r="I21" s="65">
        <v>0</v>
      </c>
    </row>
    <row r="22" spans="1:9" ht="16.5" thickBot="1">
      <c r="A22" s="124" t="s">
        <v>83</v>
      </c>
      <c r="B22" s="125"/>
      <c r="C22" s="111">
        <f>SUM(C21)</f>
        <v>406466.9199999999</v>
      </c>
      <c r="D22" s="111">
        <f aca="true" t="shared" si="5" ref="D22:I22">SUM(D21)</f>
        <v>766924.5900000001</v>
      </c>
      <c r="E22" s="112">
        <f t="shared" si="5"/>
        <v>532350</v>
      </c>
      <c r="F22" s="112">
        <f t="shared" si="5"/>
        <v>2824208</v>
      </c>
      <c r="G22" s="112">
        <f t="shared" si="5"/>
        <v>1218060</v>
      </c>
      <c r="H22" s="112">
        <f t="shared" si="5"/>
        <v>0</v>
      </c>
      <c r="I22" s="112">
        <f t="shared" si="5"/>
        <v>0</v>
      </c>
    </row>
    <row r="23" spans="1:9" s="4" customFormat="1" ht="19.5" thickBot="1">
      <c r="A23" s="126" t="s">
        <v>3</v>
      </c>
      <c r="B23" s="127"/>
      <c r="C23" s="113">
        <f>C8+C15+C18+C20+C22</f>
        <v>8212658.670000001</v>
      </c>
      <c r="D23" s="113">
        <f aca="true" t="shared" si="6" ref="D23:I23">D8+D15+D18+D20+D22</f>
        <v>8056116.699999999</v>
      </c>
      <c r="E23" s="38">
        <f t="shared" si="6"/>
        <v>5253697</v>
      </c>
      <c r="F23" s="38">
        <f t="shared" si="6"/>
        <v>9023110</v>
      </c>
      <c r="G23" s="38">
        <f t="shared" si="6"/>
        <v>6620171</v>
      </c>
      <c r="H23" s="38">
        <f t="shared" si="6"/>
        <v>4554937</v>
      </c>
      <c r="I23" s="38">
        <f t="shared" si="6"/>
        <v>4554294</v>
      </c>
    </row>
    <row r="24" spans="1:9" ht="16.5" thickBot="1">
      <c r="A24" s="114"/>
      <c r="B24" s="114"/>
      <c r="C24" s="115"/>
      <c r="D24" s="115"/>
      <c r="E24" s="116"/>
      <c r="F24" s="116"/>
      <c r="G24" s="116"/>
      <c r="H24" s="116"/>
      <c r="I24" s="116"/>
    </row>
    <row r="25" spans="1:9" ht="15">
      <c r="A25" s="114"/>
      <c r="B25" s="117" t="s">
        <v>10</v>
      </c>
      <c r="C25" s="118">
        <f>C5+C6+C7+C10+C11+C13+C14+C16+C9</f>
        <v>4517567.66</v>
      </c>
      <c r="D25" s="118">
        <f aca="true" t="shared" si="7" ref="D25:I25">D5+D6+D7+D10+D11+D13+D14+D16+D9</f>
        <v>4512929.56</v>
      </c>
      <c r="E25" s="119">
        <f t="shared" si="7"/>
        <v>4164236</v>
      </c>
      <c r="F25" s="119">
        <f t="shared" si="7"/>
        <v>4415517</v>
      </c>
      <c r="G25" s="119">
        <f t="shared" si="7"/>
        <v>4505058</v>
      </c>
      <c r="H25" s="119">
        <f t="shared" si="7"/>
        <v>4550937</v>
      </c>
      <c r="I25" s="119">
        <f t="shared" si="7"/>
        <v>4550294</v>
      </c>
    </row>
    <row r="26" spans="1:9" ht="15">
      <c r="A26" s="114"/>
      <c r="B26" s="120" t="s">
        <v>11</v>
      </c>
      <c r="C26" s="101">
        <f>C12+C17</f>
        <v>2860370.7800000003</v>
      </c>
      <c r="D26" s="101">
        <f aca="true" t="shared" si="8" ref="D26:I26">D12+D17</f>
        <v>2633260.5300000003</v>
      </c>
      <c r="E26" s="44">
        <f t="shared" si="8"/>
        <v>535777</v>
      </c>
      <c r="F26" s="44">
        <f t="shared" si="8"/>
        <v>1651890</v>
      </c>
      <c r="G26" s="44">
        <f t="shared" si="8"/>
        <v>817120</v>
      </c>
      <c r="H26" s="44">
        <f t="shared" si="8"/>
        <v>4000</v>
      </c>
      <c r="I26" s="44">
        <f t="shared" si="8"/>
        <v>4000</v>
      </c>
    </row>
    <row r="27" spans="1:9" ht="16.5" thickBot="1">
      <c r="A27" s="114"/>
      <c r="B27" s="121" t="s">
        <v>12</v>
      </c>
      <c r="C27" s="122">
        <f aca="true" t="shared" si="9" ref="C27:I27">C19+C21</f>
        <v>834720.2299999999</v>
      </c>
      <c r="D27" s="122">
        <f t="shared" si="9"/>
        <v>909926.6100000001</v>
      </c>
      <c r="E27" s="71">
        <f t="shared" si="9"/>
        <v>553684</v>
      </c>
      <c r="F27" s="71">
        <f t="shared" si="9"/>
        <v>2955703</v>
      </c>
      <c r="G27" s="71">
        <f t="shared" si="9"/>
        <v>1297993</v>
      </c>
      <c r="H27" s="71">
        <f t="shared" si="9"/>
        <v>0</v>
      </c>
      <c r="I27" s="71">
        <f t="shared" si="9"/>
        <v>0</v>
      </c>
    </row>
  </sheetData>
  <mergeCells count="8">
    <mergeCell ref="A1:I1"/>
    <mergeCell ref="A22:B22"/>
    <mergeCell ref="A23:B23"/>
    <mergeCell ref="A2:I2"/>
    <mergeCell ref="A8:B8"/>
    <mergeCell ref="A15:B15"/>
    <mergeCell ref="A18:B18"/>
    <mergeCell ref="A20:B2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20"/>
  <sheetViews>
    <sheetView zoomScale="110" zoomScaleNormal="110" workbookViewId="0" topLeftCell="A165">
      <selection activeCell="A224" sqref="A224"/>
    </sheetView>
  </sheetViews>
  <sheetFormatPr defaultColWidth="8.8515625" defaultRowHeight="15"/>
  <cols>
    <col min="1" max="1" width="31.00390625" style="76" customWidth="1"/>
    <col min="2" max="2" width="6.140625" style="1" customWidth="1"/>
    <col min="3" max="3" width="14.421875" style="8" customWidth="1"/>
    <col min="4" max="4" width="16.28125" style="8" customWidth="1"/>
    <col min="5" max="6" width="14.7109375" style="3" customWidth="1"/>
    <col min="7" max="8" width="14.421875" style="3" customWidth="1"/>
    <col min="9" max="9" width="14.8515625" style="3" customWidth="1"/>
    <col min="10" max="10" width="8.8515625" style="1" customWidth="1"/>
    <col min="11" max="11" width="13.421875" style="1" bestFit="1" customWidth="1"/>
    <col min="12" max="12" width="14.8515625" style="1" customWidth="1"/>
    <col min="13" max="13" width="15.8515625" style="1" customWidth="1"/>
    <col min="14" max="14" width="18.140625" style="1" customWidth="1"/>
    <col min="15" max="15" width="13.28125" style="1" customWidth="1"/>
    <col min="16" max="16" width="14.28125" style="1" customWidth="1"/>
    <col min="17" max="16384" width="8.8515625" style="1" customWidth="1"/>
  </cols>
  <sheetData>
    <row r="1" spans="1:9" ht="25.5">
      <c r="A1" s="134" t="s">
        <v>140</v>
      </c>
      <c r="B1" s="134"/>
      <c r="C1" s="134"/>
      <c r="D1" s="134"/>
      <c r="E1" s="134"/>
      <c r="F1" s="134"/>
      <c r="G1" s="134"/>
      <c r="H1" s="134"/>
      <c r="I1" s="134"/>
    </row>
    <row r="2" spans="1:9" ht="18.75">
      <c r="A2" s="128" t="s">
        <v>136</v>
      </c>
      <c r="B2" s="128"/>
      <c r="C2" s="128"/>
      <c r="D2" s="128"/>
      <c r="E2" s="128"/>
      <c r="F2" s="128"/>
      <c r="G2" s="128"/>
      <c r="H2" s="128"/>
      <c r="I2" s="128"/>
    </row>
    <row r="3" ht="16.5" thickBot="1"/>
    <row r="4" spans="1:9" ht="27" thickBot="1">
      <c r="A4" s="19" t="s">
        <v>4</v>
      </c>
      <c r="B4" s="20" t="s">
        <v>5</v>
      </c>
      <c r="C4" s="21" t="s">
        <v>126</v>
      </c>
      <c r="D4" s="21" t="s">
        <v>139</v>
      </c>
      <c r="E4" s="22" t="s">
        <v>2</v>
      </c>
      <c r="F4" s="22" t="s">
        <v>138</v>
      </c>
      <c r="G4" s="23" t="s">
        <v>9</v>
      </c>
      <c r="H4" s="22" t="s">
        <v>125</v>
      </c>
      <c r="I4" s="24" t="s">
        <v>137</v>
      </c>
    </row>
    <row r="5" spans="1:9" ht="16.5" thickTop="1">
      <c r="A5" s="77" t="s">
        <v>26</v>
      </c>
      <c r="B5" s="25">
        <v>630</v>
      </c>
      <c r="C5" s="26">
        <v>13130</v>
      </c>
      <c r="D5" s="26">
        <v>14236.5</v>
      </c>
      <c r="E5" s="27">
        <v>24000</v>
      </c>
      <c r="F5" s="27">
        <v>29000</v>
      </c>
      <c r="G5" s="28">
        <v>16000</v>
      </c>
      <c r="H5" s="27">
        <v>17000</v>
      </c>
      <c r="I5" s="27">
        <v>17000</v>
      </c>
    </row>
    <row r="6" spans="1:9" ht="15">
      <c r="A6" s="78" t="s">
        <v>27</v>
      </c>
      <c r="B6" s="29">
        <v>630</v>
      </c>
      <c r="C6" s="30">
        <v>9771.07</v>
      </c>
      <c r="D6" s="30">
        <v>12515.81</v>
      </c>
      <c r="E6" s="31">
        <v>10000</v>
      </c>
      <c r="F6" s="31">
        <v>12500</v>
      </c>
      <c r="G6" s="32">
        <v>10000</v>
      </c>
      <c r="H6" s="31">
        <v>10000</v>
      </c>
      <c r="I6" s="31">
        <v>10000</v>
      </c>
    </row>
    <row r="7" spans="1:9" ht="26.25">
      <c r="A7" s="78" t="s">
        <v>28</v>
      </c>
      <c r="B7" s="29">
        <v>640</v>
      </c>
      <c r="C7" s="30">
        <v>4347.37</v>
      </c>
      <c r="D7" s="30">
        <v>4750.62</v>
      </c>
      <c r="E7" s="31">
        <v>5500</v>
      </c>
      <c r="F7" s="31">
        <v>5500</v>
      </c>
      <c r="G7" s="32">
        <v>12000</v>
      </c>
      <c r="H7" s="31">
        <v>12000</v>
      </c>
      <c r="I7" s="31">
        <v>12000</v>
      </c>
    </row>
    <row r="8" spans="1:9" ht="16.5" thickBot="1">
      <c r="A8" s="79" t="s">
        <v>29</v>
      </c>
      <c r="B8" s="33">
        <v>630</v>
      </c>
      <c r="C8" s="34">
        <v>10636.97</v>
      </c>
      <c r="D8" s="34">
        <v>8124.81</v>
      </c>
      <c r="E8" s="35">
        <v>8700</v>
      </c>
      <c r="F8" s="35">
        <v>9200</v>
      </c>
      <c r="G8" s="36">
        <v>9100</v>
      </c>
      <c r="H8" s="35">
        <v>9200</v>
      </c>
      <c r="I8" s="35">
        <v>9400</v>
      </c>
    </row>
    <row r="9" spans="1:9" s="5" customFormat="1" ht="16.5" thickBot="1">
      <c r="A9" s="132" t="s">
        <v>86</v>
      </c>
      <c r="B9" s="133"/>
      <c r="C9" s="37">
        <f aca="true" t="shared" si="0" ref="C9:I9">SUM(C5:C8)</f>
        <v>37885.409999999996</v>
      </c>
      <c r="D9" s="37">
        <f t="shared" si="0"/>
        <v>39627.74</v>
      </c>
      <c r="E9" s="38">
        <f t="shared" si="0"/>
        <v>48200</v>
      </c>
      <c r="F9" s="38">
        <f t="shared" si="0"/>
        <v>56200</v>
      </c>
      <c r="G9" s="38">
        <f t="shared" si="0"/>
        <v>47100</v>
      </c>
      <c r="H9" s="38">
        <f t="shared" si="0"/>
        <v>48200</v>
      </c>
      <c r="I9" s="38">
        <f t="shared" si="0"/>
        <v>48400</v>
      </c>
    </row>
    <row r="10" spans="1:9" ht="16.5" thickBot="1">
      <c r="A10" s="80" t="s">
        <v>30</v>
      </c>
      <c r="B10" s="39">
        <v>630</v>
      </c>
      <c r="C10" s="40">
        <v>7331.6</v>
      </c>
      <c r="D10" s="40">
        <v>10431.01</v>
      </c>
      <c r="E10" s="41">
        <v>18000</v>
      </c>
      <c r="F10" s="41">
        <v>18000</v>
      </c>
      <c r="G10" s="28">
        <v>10000</v>
      </c>
      <c r="H10" s="41">
        <v>10000</v>
      </c>
      <c r="I10" s="41">
        <v>10000</v>
      </c>
    </row>
    <row r="11" spans="1:9" s="5" customFormat="1" ht="16.5" thickBot="1">
      <c r="A11" s="132" t="s">
        <v>87</v>
      </c>
      <c r="B11" s="133"/>
      <c r="C11" s="37">
        <f aca="true" t="shared" si="1" ref="C11:I11">SUM(C10:C10)</f>
        <v>7331.6</v>
      </c>
      <c r="D11" s="37">
        <f t="shared" si="1"/>
        <v>10431.01</v>
      </c>
      <c r="E11" s="38">
        <f t="shared" si="1"/>
        <v>18000</v>
      </c>
      <c r="F11" s="38">
        <f t="shared" si="1"/>
        <v>18000</v>
      </c>
      <c r="G11" s="38">
        <f t="shared" si="1"/>
        <v>10000</v>
      </c>
      <c r="H11" s="38">
        <f t="shared" si="1"/>
        <v>10000</v>
      </c>
      <c r="I11" s="38">
        <f t="shared" si="1"/>
        <v>10000</v>
      </c>
    </row>
    <row r="12" spans="1:9" ht="26.25">
      <c r="A12" s="80" t="s">
        <v>111</v>
      </c>
      <c r="B12" s="39">
        <v>620</v>
      </c>
      <c r="C12" s="40">
        <v>716.28</v>
      </c>
      <c r="D12" s="40">
        <v>850.65</v>
      </c>
      <c r="E12" s="41">
        <v>1200</v>
      </c>
      <c r="F12" s="41">
        <v>3051</v>
      </c>
      <c r="G12" s="28">
        <v>2656</v>
      </c>
      <c r="H12" s="41">
        <v>2656</v>
      </c>
      <c r="I12" s="41">
        <v>2656</v>
      </c>
    </row>
    <row r="13" spans="1:9" ht="15">
      <c r="A13" s="81"/>
      <c r="B13" s="42">
        <v>630</v>
      </c>
      <c r="C13" s="43">
        <v>2949.2200000000003</v>
      </c>
      <c r="D13" s="43">
        <v>3905.51</v>
      </c>
      <c r="E13" s="44">
        <v>5160</v>
      </c>
      <c r="F13" s="44">
        <v>8520</v>
      </c>
      <c r="G13" s="32">
        <v>8700</v>
      </c>
      <c r="H13" s="44">
        <v>8800</v>
      </c>
      <c r="I13" s="44">
        <v>8800</v>
      </c>
    </row>
    <row r="14" spans="1:9" ht="26.25">
      <c r="A14" s="78" t="s">
        <v>112</v>
      </c>
      <c r="B14" s="42">
        <v>600</v>
      </c>
      <c r="C14" s="43">
        <v>3377.75</v>
      </c>
      <c r="D14" s="43">
        <v>20733.37</v>
      </c>
      <c r="E14" s="44">
        <v>0</v>
      </c>
      <c r="F14" s="44">
        <v>3200</v>
      </c>
      <c r="G14" s="32">
        <v>0</v>
      </c>
      <c r="H14" s="44">
        <v>0</v>
      </c>
      <c r="I14" s="44">
        <v>0</v>
      </c>
    </row>
    <row r="15" spans="1:9" ht="26.25">
      <c r="A15" s="78" t="s">
        <v>78</v>
      </c>
      <c r="B15" s="42">
        <v>630</v>
      </c>
      <c r="C15" s="43">
        <v>801.02</v>
      </c>
      <c r="D15" s="43">
        <v>939.42</v>
      </c>
      <c r="E15" s="44">
        <v>1135</v>
      </c>
      <c r="F15" s="44">
        <v>4135</v>
      </c>
      <c r="G15" s="32">
        <v>2136</v>
      </c>
      <c r="H15" s="44">
        <v>2136</v>
      </c>
      <c r="I15" s="44">
        <v>2136</v>
      </c>
    </row>
    <row r="16" spans="1:9" s="18" customFormat="1" ht="15">
      <c r="A16" s="82"/>
      <c r="B16" s="45">
        <v>710</v>
      </c>
      <c r="C16" s="46">
        <v>32984</v>
      </c>
      <c r="D16" s="46">
        <v>14455.46</v>
      </c>
      <c r="E16" s="47">
        <v>22000</v>
      </c>
      <c r="F16" s="47">
        <v>28001</v>
      </c>
      <c r="G16" s="48">
        <v>20000</v>
      </c>
      <c r="H16" s="47">
        <v>30000</v>
      </c>
      <c r="I16" s="47">
        <v>30000</v>
      </c>
    </row>
    <row r="17" spans="1:9" ht="15">
      <c r="A17" s="78" t="s">
        <v>31</v>
      </c>
      <c r="B17" s="42">
        <v>630</v>
      </c>
      <c r="C17" s="43">
        <v>19021.07</v>
      </c>
      <c r="D17" s="43">
        <v>21275.46</v>
      </c>
      <c r="E17" s="44">
        <v>17400</v>
      </c>
      <c r="F17" s="44">
        <v>20600</v>
      </c>
      <c r="G17" s="32">
        <v>21700</v>
      </c>
      <c r="H17" s="44">
        <v>21700</v>
      </c>
      <c r="I17" s="44">
        <v>21700</v>
      </c>
    </row>
    <row r="18" spans="1:9" s="18" customFormat="1" ht="16.5" thickBot="1">
      <c r="A18" s="83"/>
      <c r="B18" s="45">
        <v>710</v>
      </c>
      <c r="C18" s="49">
        <v>0</v>
      </c>
      <c r="D18" s="49">
        <v>3499.8</v>
      </c>
      <c r="E18" s="50">
        <v>0</v>
      </c>
      <c r="F18" s="50">
        <v>0</v>
      </c>
      <c r="G18" s="51"/>
      <c r="H18" s="50"/>
      <c r="I18" s="50"/>
    </row>
    <row r="19" spans="1:9" s="5" customFormat="1" ht="16.5" thickBot="1">
      <c r="A19" s="132" t="s">
        <v>88</v>
      </c>
      <c r="B19" s="135"/>
      <c r="C19" s="37">
        <f aca="true" t="shared" si="2" ref="C19:I19">SUM(C12:C18)</f>
        <v>59849.340000000004</v>
      </c>
      <c r="D19" s="37">
        <f t="shared" si="2"/>
        <v>65659.67</v>
      </c>
      <c r="E19" s="38">
        <f t="shared" si="2"/>
        <v>46895</v>
      </c>
      <c r="F19" s="38">
        <f t="shared" si="2"/>
        <v>67507</v>
      </c>
      <c r="G19" s="38">
        <f t="shared" si="2"/>
        <v>55192</v>
      </c>
      <c r="H19" s="38">
        <f t="shared" si="2"/>
        <v>65292</v>
      </c>
      <c r="I19" s="38">
        <f t="shared" si="2"/>
        <v>65292</v>
      </c>
    </row>
    <row r="20" spans="1:9" ht="15">
      <c r="A20" s="80" t="s">
        <v>32</v>
      </c>
      <c r="B20" s="39">
        <v>620</v>
      </c>
      <c r="C20" s="40">
        <v>0</v>
      </c>
      <c r="D20" s="40">
        <v>249.2</v>
      </c>
      <c r="E20" s="41">
        <v>320</v>
      </c>
      <c r="F20" s="41">
        <v>320</v>
      </c>
      <c r="G20" s="28">
        <v>320</v>
      </c>
      <c r="H20" s="41">
        <v>320</v>
      </c>
      <c r="I20" s="41">
        <v>320</v>
      </c>
    </row>
    <row r="21" spans="1:9" ht="15">
      <c r="A21" s="84"/>
      <c r="B21" s="42">
        <v>630</v>
      </c>
      <c r="C21" s="43">
        <v>1102.95</v>
      </c>
      <c r="D21" s="43">
        <v>1866.21</v>
      </c>
      <c r="E21" s="44">
        <v>1550</v>
      </c>
      <c r="F21" s="44">
        <v>2000</v>
      </c>
      <c r="G21" s="32">
        <v>2000</v>
      </c>
      <c r="H21" s="44">
        <v>2000</v>
      </c>
      <c r="I21" s="44">
        <v>2000</v>
      </c>
    </row>
    <row r="22" spans="1:9" ht="15">
      <c r="A22" s="84"/>
      <c r="B22" s="42">
        <v>640</v>
      </c>
      <c r="C22" s="43">
        <v>8490</v>
      </c>
      <c r="D22" s="43">
        <v>9360</v>
      </c>
      <c r="E22" s="44">
        <v>9500</v>
      </c>
      <c r="F22" s="44">
        <v>9500</v>
      </c>
      <c r="G22" s="32">
        <v>9500</v>
      </c>
      <c r="H22" s="44">
        <v>9500</v>
      </c>
      <c r="I22" s="44">
        <v>9500</v>
      </c>
    </row>
    <row r="23" spans="1:9" ht="15">
      <c r="A23" s="78" t="s">
        <v>33</v>
      </c>
      <c r="B23" s="42">
        <v>610</v>
      </c>
      <c r="C23" s="43">
        <v>8490.35</v>
      </c>
      <c r="D23" s="43">
        <v>8844.18</v>
      </c>
      <c r="E23" s="44">
        <v>8712</v>
      </c>
      <c r="F23" s="44">
        <v>8728</v>
      </c>
      <c r="G23" s="32">
        <v>9301</v>
      </c>
      <c r="H23" s="44">
        <v>9301</v>
      </c>
      <c r="I23" s="44">
        <v>9301</v>
      </c>
    </row>
    <row r="24" spans="1:9" ht="15">
      <c r="A24" s="84"/>
      <c r="B24" s="42">
        <v>620</v>
      </c>
      <c r="C24" s="43">
        <v>2660</v>
      </c>
      <c r="D24" s="43">
        <v>3123.91</v>
      </c>
      <c r="E24" s="44">
        <v>3050</v>
      </c>
      <c r="F24" s="44">
        <v>2707</v>
      </c>
      <c r="G24" s="32">
        <v>3250</v>
      </c>
      <c r="H24" s="44">
        <v>3250</v>
      </c>
      <c r="I24" s="44">
        <v>3250</v>
      </c>
    </row>
    <row r="25" spans="1:9" ht="15">
      <c r="A25" s="84"/>
      <c r="B25" s="42">
        <v>630</v>
      </c>
      <c r="C25" s="43">
        <v>1275</v>
      </c>
      <c r="D25" s="43">
        <v>1426.14</v>
      </c>
      <c r="E25" s="44">
        <v>1495</v>
      </c>
      <c r="F25" s="44">
        <v>1466</v>
      </c>
      <c r="G25" s="32">
        <v>1984</v>
      </c>
      <c r="H25" s="44">
        <v>1984</v>
      </c>
      <c r="I25" s="44">
        <v>1984</v>
      </c>
    </row>
    <row r="26" spans="1:9" ht="15">
      <c r="A26" s="78" t="s">
        <v>34</v>
      </c>
      <c r="B26" s="42">
        <v>610</v>
      </c>
      <c r="C26" s="43">
        <v>1302.63</v>
      </c>
      <c r="D26" s="43">
        <v>1300</v>
      </c>
      <c r="E26" s="44">
        <v>1300</v>
      </c>
      <c r="F26" s="44">
        <v>1317</v>
      </c>
      <c r="G26" s="32">
        <v>1300</v>
      </c>
      <c r="H26" s="44">
        <v>1300</v>
      </c>
      <c r="I26" s="44">
        <v>1300</v>
      </c>
    </row>
    <row r="27" spans="1:9" ht="15">
      <c r="A27" s="84"/>
      <c r="B27" s="42">
        <v>620</v>
      </c>
      <c r="C27" s="43">
        <v>455</v>
      </c>
      <c r="D27" s="43">
        <v>454</v>
      </c>
      <c r="E27" s="44">
        <v>454</v>
      </c>
      <c r="F27" s="44">
        <v>454</v>
      </c>
      <c r="G27" s="32">
        <v>454</v>
      </c>
      <c r="H27" s="44">
        <v>454</v>
      </c>
      <c r="I27" s="44">
        <v>454</v>
      </c>
    </row>
    <row r="28" spans="1:9" ht="15">
      <c r="A28" s="84"/>
      <c r="B28" s="42">
        <v>630</v>
      </c>
      <c r="C28" s="43">
        <v>358</v>
      </c>
      <c r="D28" s="43">
        <v>374.17</v>
      </c>
      <c r="E28" s="44">
        <v>374</v>
      </c>
      <c r="F28" s="44">
        <v>374</v>
      </c>
      <c r="G28" s="32">
        <v>396</v>
      </c>
      <c r="H28" s="44">
        <v>396</v>
      </c>
      <c r="I28" s="44">
        <v>396</v>
      </c>
    </row>
    <row r="29" spans="1:9" ht="15">
      <c r="A29" s="78" t="s">
        <v>35</v>
      </c>
      <c r="B29" s="42">
        <v>610</v>
      </c>
      <c r="C29" s="43">
        <v>4143.19</v>
      </c>
      <c r="D29" s="43">
        <v>4629.17</v>
      </c>
      <c r="E29" s="44">
        <v>4536</v>
      </c>
      <c r="F29" s="44">
        <v>4536</v>
      </c>
      <c r="G29" s="32">
        <v>4962</v>
      </c>
      <c r="H29" s="44">
        <v>4962</v>
      </c>
      <c r="I29" s="44">
        <v>4962</v>
      </c>
    </row>
    <row r="30" spans="1:9" ht="15">
      <c r="A30" s="81"/>
      <c r="B30" s="42">
        <v>620</v>
      </c>
      <c r="C30" s="43">
        <v>1456.89</v>
      </c>
      <c r="D30" s="43">
        <v>1626.96</v>
      </c>
      <c r="E30" s="44">
        <v>1586</v>
      </c>
      <c r="F30" s="44">
        <v>1586</v>
      </c>
      <c r="G30" s="32">
        <v>1734</v>
      </c>
      <c r="H30" s="44">
        <v>1734</v>
      </c>
      <c r="I30" s="44">
        <v>1734</v>
      </c>
    </row>
    <row r="31" spans="1:9" ht="15">
      <c r="A31" s="81"/>
      <c r="B31" s="42">
        <v>630</v>
      </c>
      <c r="C31" s="43">
        <v>925.72</v>
      </c>
      <c r="D31" s="43">
        <v>1046.48</v>
      </c>
      <c r="E31" s="44">
        <v>1550</v>
      </c>
      <c r="F31" s="44">
        <v>1550</v>
      </c>
      <c r="G31" s="32">
        <v>1588</v>
      </c>
      <c r="H31" s="44">
        <v>1588</v>
      </c>
      <c r="I31" s="44">
        <v>1588</v>
      </c>
    </row>
    <row r="32" spans="1:9" ht="15">
      <c r="A32" s="78" t="s">
        <v>36</v>
      </c>
      <c r="B32" s="42">
        <v>620</v>
      </c>
      <c r="C32" s="43">
        <v>0</v>
      </c>
      <c r="D32" s="43">
        <v>369.21</v>
      </c>
      <c r="E32" s="44">
        <v>142</v>
      </c>
      <c r="F32" s="44">
        <v>142</v>
      </c>
      <c r="G32" s="32">
        <v>210</v>
      </c>
      <c r="H32" s="44">
        <v>210</v>
      </c>
      <c r="I32" s="44">
        <v>210</v>
      </c>
    </row>
    <row r="33" spans="1:9" ht="15">
      <c r="A33" s="84"/>
      <c r="B33" s="42">
        <v>630</v>
      </c>
      <c r="C33" s="43">
        <v>2680.53</v>
      </c>
      <c r="D33" s="43">
        <v>6605.17</v>
      </c>
      <c r="E33" s="44">
        <v>2656</v>
      </c>
      <c r="F33" s="44">
        <v>2656</v>
      </c>
      <c r="G33" s="32">
        <v>1850</v>
      </c>
      <c r="H33" s="44">
        <v>2350</v>
      </c>
      <c r="I33" s="44">
        <v>2350</v>
      </c>
    </row>
    <row r="34" spans="1:9" s="18" customFormat="1" ht="15">
      <c r="A34" s="85"/>
      <c r="B34" s="45">
        <v>710</v>
      </c>
      <c r="C34" s="46"/>
      <c r="D34" s="46">
        <v>72162.11</v>
      </c>
      <c r="E34" s="47"/>
      <c r="F34" s="47">
        <v>18000</v>
      </c>
      <c r="G34" s="48">
        <v>0</v>
      </c>
      <c r="H34" s="47">
        <v>10000</v>
      </c>
      <c r="I34" s="47">
        <v>0</v>
      </c>
    </row>
    <row r="35" spans="1:9" ht="15">
      <c r="A35" s="78" t="s">
        <v>37</v>
      </c>
      <c r="B35" s="42">
        <v>630</v>
      </c>
      <c r="C35" s="43">
        <v>3906.48</v>
      </c>
      <c r="D35" s="43">
        <v>5429.07</v>
      </c>
      <c r="E35" s="44">
        <v>4060</v>
      </c>
      <c r="F35" s="44">
        <v>4060</v>
      </c>
      <c r="G35" s="32">
        <v>1660</v>
      </c>
      <c r="H35" s="44">
        <v>1760</v>
      </c>
      <c r="I35" s="44">
        <v>1760</v>
      </c>
    </row>
    <row r="36" spans="1:9" s="18" customFormat="1" ht="15">
      <c r="A36" s="85"/>
      <c r="B36" s="45">
        <v>710</v>
      </c>
      <c r="C36" s="46">
        <v>0</v>
      </c>
      <c r="D36" s="46">
        <v>4992.3</v>
      </c>
      <c r="E36" s="47">
        <v>0</v>
      </c>
      <c r="F36" s="47">
        <v>1636</v>
      </c>
      <c r="G36" s="48"/>
      <c r="H36" s="47"/>
      <c r="I36" s="47"/>
    </row>
    <row r="37" spans="1:9" ht="15">
      <c r="A37" s="78" t="s">
        <v>38</v>
      </c>
      <c r="B37" s="42">
        <v>610</v>
      </c>
      <c r="C37" s="43">
        <v>20184.26</v>
      </c>
      <c r="D37" s="43">
        <v>21294.32</v>
      </c>
      <c r="E37" s="44">
        <v>21736</v>
      </c>
      <c r="F37" s="44">
        <v>21435</v>
      </c>
      <c r="G37" s="32">
        <v>23290</v>
      </c>
      <c r="H37" s="44">
        <v>23290</v>
      </c>
      <c r="I37" s="44">
        <v>23290</v>
      </c>
    </row>
    <row r="38" spans="1:9" ht="15">
      <c r="A38" s="84"/>
      <c r="B38" s="42">
        <v>620</v>
      </c>
      <c r="C38" s="43">
        <v>7099.45</v>
      </c>
      <c r="D38" s="43">
        <v>7487.83</v>
      </c>
      <c r="E38" s="44">
        <v>7600</v>
      </c>
      <c r="F38" s="44">
        <v>7600</v>
      </c>
      <c r="G38" s="32">
        <v>8140</v>
      </c>
      <c r="H38" s="44">
        <v>8140</v>
      </c>
      <c r="I38" s="44">
        <v>8140</v>
      </c>
    </row>
    <row r="39" spans="1:9" ht="15">
      <c r="A39" s="84"/>
      <c r="B39" s="42">
        <v>630</v>
      </c>
      <c r="C39" s="43">
        <v>7475.84</v>
      </c>
      <c r="D39" s="43">
        <v>6165.590000000001</v>
      </c>
      <c r="E39" s="44">
        <v>5854</v>
      </c>
      <c r="F39" s="44">
        <v>7724</v>
      </c>
      <c r="G39" s="32">
        <v>8290</v>
      </c>
      <c r="H39" s="44">
        <v>8290</v>
      </c>
      <c r="I39" s="44">
        <v>8290</v>
      </c>
    </row>
    <row r="40" spans="1:9" ht="15">
      <c r="A40" s="84"/>
      <c r="B40" s="42">
        <v>640</v>
      </c>
      <c r="C40" s="43">
        <v>0</v>
      </c>
      <c r="D40" s="43"/>
      <c r="E40" s="44"/>
      <c r="F40" s="44">
        <v>129</v>
      </c>
      <c r="G40" s="32"/>
      <c r="H40" s="44"/>
      <c r="I40" s="44"/>
    </row>
    <row r="41" spans="1:9" ht="15">
      <c r="A41" s="78" t="s">
        <v>39</v>
      </c>
      <c r="B41" s="42">
        <v>630</v>
      </c>
      <c r="C41" s="43">
        <v>0</v>
      </c>
      <c r="D41" s="43">
        <v>0</v>
      </c>
      <c r="E41" s="44">
        <v>350</v>
      </c>
      <c r="F41" s="44">
        <v>350</v>
      </c>
      <c r="G41" s="32">
        <v>350</v>
      </c>
      <c r="H41" s="44">
        <v>350</v>
      </c>
      <c r="I41" s="44">
        <v>350</v>
      </c>
    </row>
    <row r="42" spans="1:9" ht="15">
      <c r="A42" s="78" t="s">
        <v>141</v>
      </c>
      <c r="B42" s="42">
        <v>610</v>
      </c>
      <c r="C42" s="43">
        <v>0</v>
      </c>
      <c r="D42" s="43"/>
      <c r="E42" s="44"/>
      <c r="F42" s="44"/>
      <c r="G42" s="32"/>
      <c r="H42" s="44"/>
      <c r="I42" s="44"/>
    </row>
    <row r="43" spans="1:9" ht="15">
      <c r="A43" s="84"/>
      <c r="B43" s="42">
        <v>620</v>
      </c>
      <c r="C43" s="43">
        <v>0</v>
      </c>
      <c r="D43" s="43"/>
      <c r="E43" s="44"/>
      <c r="F43" s="44"/>
      <c r="G43" s="32"/>
      <c r="H43" s="44"/>
      <c r="I43" s="44"/>
    </row>
    <row r="44" spans="1:9" ht="15">
      <c r="A44" s="84"/>
      <c r="B44" s="42">
        <v>630</v>
      </c>
      <c r="C44" s="43">
        <v>0</v>
      </c>
      <c r="D44" s="43"/>
      <c r="E44" s="44"/>
      <c r="F44" s="44"/>
      <c r="G44" s="32"/>
      <c r="H44" s="44"/>
      <c r="I44" s="44"/>
    </row>
    <row r="45" spans="1:9" ht="15">
      <c r="A45" s="84"/>
      <c r="B45" s="42">
        <v>640</v>
      </c>
      <c r="C45" s="43">
        <v>0</v>
      </c>
      <c r="D45" s="43"/>
      <c r="E45" s="44"/>
      <c r="F45" s="44"/>
      <c r="G45" s="32"/>
      <c r="H45" s="44"/>
      <c r="I45" s="44"/>
    </row>
    <row r="46" spans="1:9" ht="15">
      <c r="A46" s="78" t="s">
        <v>40</v>
      </c>
      <c r="B46" s="42">
        <v>610</v>
      </c>
      <c r="C46" s="43">
        <v>9946.82</v>
      </c>
      <c r="D46" s="43">
        <v>10901.31</v>
      </c>
      <c r="E46" s="44">
        <v>12168</v>
      </c>
      <c r="F46" s="44">
        <v>12668</v>
      </c>
      <c r="G46" s="32">
        <v>13059</v>
      </c>
      <c r="H46" s="44">
        <v>13059</v>
      </c>
      <c r="I46" s="44">
        <v>13059</v>
      </c>
    </row>
    <row r="47" spans="1:9" ht="15">
      <c r="A47" s="84"/>
      <c r="B47" s="42">
        <v>620</v>
      </c>
      <c r="C47" s="43">
        <v>2953.93</v>
      </c>
      <c r="D47" s="43">
        <v>3261.79</v>
      </c>
      <c r="E47" s="44">
        <v>3900</v>
      </c>
      <c r="F47" s="44">
        <v>3400</v>
      </c>
      <c r="G47" s="32">
        <v>4564</v>
      </c>
      <c r="H47" s="44">
        <v>4564</v>
      </c>
      <c r="I47" s="44">
        <v>4564</v>
      </c>
    </row>
    <row r="48" spans="1:9" ht="15">
      <c r="A48" s="84"/>
      <c r="B48" s="42">
        <v>630</v>
      </c>
      <c r="C48" s="43">
        <v>719.29</v>
      </c>
      <c r="D48" s="43">
        <v>990.02</v>
      </c>
      <c r="E48" s="44">
        <v>880</v>
      </c>
      <c r="F48" s="44">
        <v>1040</v>
      </c>
      <c r="G48" s="32">
        <v>1067</v>
      </c>
      <c r="H48" s="44">
        <v>1067</v>
      </c>
      <c r="I48" s="44">
        <v>1067</v>
      </c>
    </row>
    <row r="49" spans="1:9" ht="15">
      <c r="A49" s="84"/>
      <c r="B49" s="42">
        <v>640</v>
      </c>
      <c r="C49" s="43">
        <v>38.6</v>
      </c>
      <c r="D49" s="43">
        <v>131.84</v>
      </c>
      <c r="E49" s="44">
        <v>0</v>
      </c>
      <c r="F49" s="44">
        <v>0</v>
      </c>
      <c r="G49" s="32">
        <v>0</v>
      </c>
      <c r="H49" s="44">
        <v>0</v>
      </c>
      <c r="I49" s="44">
        <v>0</v>
      </c>
    </row>
    <row r="50" spans="1:9" ht="15">
      <c r="A50" s="78" t="s">
        <v>41</v>
      </c>
      <c r="B50" s="42">
        <v>610</v>
      </c>
      <c r="C50" s="43">
        <v>3607.03</v>
      </c>
      <c r="D50" s="43">
        <v>2527.37</v>
      </c>
      <c r="E50" s="44">
        <v>2490</v>
      </c>
      <c r="F50" s="44">
        <v>2501</v>
      </c>
      <c r="G50" s="32">
        <v>2500</v>
      </c>
      <c r="H50" s="44">
        <v>2500</v>
      </c>
      <c r="I50" s="44">
        <v>2500</v>
      </c>
    </row>
    <row r="51" spans="1:9" ht="15">
      <c r="A51" s="84"/>
      <c r="B51" s="42">
        <v>620</v>
      </c>
      <c r="C51" s="43">
        <v>1091.41</v>
      </c>
      <c r="D51" s="43">
        <v>760.36</v>
      </c>
      <c r="E51" s="44">
        <v>800</v>
      </c>
      <c r="F51" s="44">
        <v>700</v>
      </c>
      <c r="G51" s="32">
        <v>800</v>
      </c>
      <c r="H51" s="44">
        <v>800</v>
      </c>
      <c r="I51" s="44">
        <v>800</v>
      </c>
    </row>
    <row r="52" spans="1:9" ht="15">
      <c r="A52" s="84"/>
      <c r="B52" s="42">
        <v>630</v>
      </c>
      <c r="C52" s="43">
        <v>450.13</v>
      </c>
      <c r="D52" s="43">
        <v>33.95</v>
      </c>
      <c r="E52" s="44">
        <v>36</v>
      </c>
      <c r="F52" s="44">
        <v>36</v>
      </c>
      <c r="G52" s="32">
        <v>38</v>
      </c>
      <c r="H52" s="44">
        <v>38</v>
      </c>
      <c r="I52" s="44">
        <v>38</v>
      </c>
    </row>
    <row r="53" spans="1:9" ht="15">
      <c r="A53" s="84"/>
      <c r="B53" s="42">
        <v>640</v>
      </c>
      <c r="C53" s="43">
        <v>25.55</v>
      </c>
      <c r="D53" s="43">
        <v>39.64</v>
      </c>
      <c r="E53" s="44">
        <v>0</v>
      </c>
      <c r="F53" s="44">
        <v>89</v>
      </c>
      <c r="G53" s="32">
        <v>0</v>
      </c>
      <c r="H53" s="44">
        <v>0</v>
      </c>
      <c r="I53" s="44">
        <v>0</v>
      </c>
    </row>
    <row r="54" spans="1:9" ht="15">
      <c r="A54" s="78" t="s">
        <v>142</v>
      </c>
      <c r="B54" s="42">
        <v>610</v>
      </c>
      <c r="C54" s="43">
        <v>29220.29</v>
      </c>
      <c r="D54" s="43">
        <v>0</v>
      </c>
      <c r="E54" s="44">
        <v>0</v>
      </c>
      <c r="F54" s="44">
        <v>31996</v>
      </c>
      <c r="G54" s="32">
        <v>71250</v>
      </c>
      <c r="H54" s="44">
        <v>71250</v>
      </c>
      <c r="I54" s="44">
        <v>0</v>
      </c>
    </row>
    <row r="55" spans="1:9" ht="15">
      <c r="A55" s="84"/>
      <c r="B55" s="42">
        <v>620</v>
      </c>
      <c r="C55" s="43">
        <v>10135.99</v>
      </c>
      <c r="D55" s="43">
        <v>0</v>
      </c>
      <c r="E55" s="44">
        <v>0</v>
      </c>
      <c r="F55" s="44">
        <v>11183</v>
      </c>
      <c r="G55" s="32">
        <v>24901</v>
      </c>
      <c r="H55" s="44">
        <v>24901</v>
      </c>
      <c r="I55" s="44">
        <v>0</v>
      </c>
    </row>
    <row r="56" spans="1:9" ht="15">
      <c r="A56" s="84"/>
      <c r="B56" s="42">
        <v>630</v>
      </c>
      <c r="C56" s="43">
        <v>3659.24</v>
      </c>
      <c r="D56" s="43">
        <v>0</v>
      </c>
      <c r="E56" s="44">
        <v>0</v>
      </c>
      <c r="F56" s="44">
        <v>4471</v>
      </c>
      <c r="G56" s="32">
        <v>8097</v>
      </c>
      <c r="H56" s="44">
        <v>8097</v>
      </c>
      <c r="I56" s="44">
        <v>0</v>
      </c>
    </row>
    <row r="57" spans="1:9" ht="15">
      <c r="A57" s="84"/>
      <c r="B57" s="42">
        <v>640</v>
      </c>
      <c r="C57" s="43">
        <v>227.46</v>
      </c>
      <c r="D57" s="43">
        <v>0</v>
      </c>
      <c r="E57" s="44">
        <v>0</v>
      </c>
      <c r="F57" s="44">
        <v>0</v>
      </c>
      <c r="G57" s="32">
        <v>0</v>
      </c>
      <c r="H57" s="44">
        <v>0</v>
      </c>
      <c r="I57" s="44">
        <v>0</v>
      </c>
    </row>
    <row r="58" spans="1:9" ht="15">
      <c r="A58" s="78" t="s">
        <v>42</v>
      </c>
      <c r="B58" s="42">
        <v>610</v>
      </c>
      <c r="C58" s="43">
        <v>3697.93</v>
      </c>
      <c r="D58" s="43">
        <v>4148.08</v>
      </c>
      <c r="E58" s="44">
        <v>4560</v>
      </c>
      <c r="F58" s="44">
        <v>4560</v>
      </c>
      <c r="G58" s="32">
        <v>4818</v>
      </c>
      <c r="H58" s="44">
        <v>4818</v>
      </c>
      <c r="I58" s="44">
        <v>4818</v>
      </c>
    </row>
    <row r="59" spans="1:9" ht="15">
      <c r="A59" s="84"/>
      <c r="B59" s="42">
        <v>620</v>
      </c>
      <c r="C59" s="43">
        <v>1044.77</v>
      </c>
      <c r="D59" s="43">
        <v>1051.95</v>
      </c>
      <c r="E59" s="44">
        <v>1460</v>
      </c>
      <c r="F59" s="44">
        <v>1460</v>
      </c>
      <c r="G59" s="32">
        <v>1684</v>
      </c>
      <c r="H59" s="44">
        <v>1684</v>
      </c>
      <c r="I59" s="44">
        <v>1684</v>
      </c>
    </row>
    <row r="60" spans="1:9" ht="15">
      <c r="A60" s="84"/>
      <c r="B60" s="42">
        <v>630</v>
      </c>
      <c r="C60" s="43">
        <v>458.41</v>
      </c>
      <c r="D60" s="43">
        <v>472.76</v>
      </c>
      <c r="E60" s="44">
        <v>495</v>
      </c>
      <c r="F60" s="44">
        <v>495</v>
      </c>
      <c r="G60" s="32">
        <v>509</v>
      </c>
      <c r="H60" s="44">
        <v>509</v>
      </c>
      <c r="I60" s="44">
        <v>509</v>
      </c>
    </row>
    <row r="61" spans="1:9" ht="15">
      <c r="A61" s="84"/>
      <c r="B61" s="42">
        <v>640</v>
      </c>
      <c r="C61" s="43">
        <v>136.86</v>
      </c>
      <c r="D61" s="43">
        <v>79.18</v>
      </c>
      <c r="E61" s="44">
        <v>0</v>
      </c>
      <c r="F61" s="44">
        <v>0</v>
      </c>
      <c r="G61" s="32">
        <v>0</v>
      </c>
      <c r="H61" s="44">
        <v>0</v>
      </c>
      <c r="I61" s="44">
        <v>0</v>
      </c>
    </row>
    <row r="62" spans="1:9" ht="15">
      <c r="A62" s="78" t="s">
        <v>43</v>
      </c>
      <c r="B62" s="42">
        <v>610</v>
      </c>
      <c r="C62" s="43">
        <v>5111.12</v>
      </c>
      <c r="D62" s="43">
        <v>4505.04</v>
      </c>
      <c r="E62" s="44"/>
      <c r="F62" s="44"/>
      <c r="G62" s="32"/>
      <c r="H62" s="44"/>
      <c r="I62" s="44"/>
    </row>
    <row r="63" spans="1:9" ht="15">
      <c r="A63" s="84"/>
      <c r="B63" s="42">
        <v>620</v>
      </c>
      <c r="C63" s="43">
        <v>1786.26</v>
      </c>
      <c r="D63" s="43">
        <v>1574.47</v>
      </c>
      <c r="E63" s="44"/>
      <c r="F63" s="44"/>
      <c r="G63" s="32"/>
      <c r="H63" s="44"/>
      <c r="I63" s="44"/>
    </row>
    <row r="64" spans="1:9" ht="15">
      <c r="A64" s="84"/>
      <c r="B64" s="42">
        <v>630</v>
      </c>
      <c r="C64" s="43">
        <v>497.98</v>
      </c>
      <c r="D64" s="43">
        <v>389.5</v>
      </c>
      <c r="E64" s="44"/>
      <c r="F64" s="44"/>
      <c r="G64" s="32"/>
      <c r="H64" s="44"/>
      <c r="I64" s="44"/>
    </row>
    <row r="65" spans="1:9" ht="15">
      <c r="A65" s="84"/>
      <c r="B65" s="42">
        <v>640</v>
      </c>
      <c r="C65" s="43">
        <v>92.23</v>
      </c>
      <c r="D65" s="43">
        <v>0</v>
      </c>
      <c r="E65" s="44"/>
      <c r="F65" s="44"/>
      <c r="G65" s="32"/>
      <c r="H65" s="44"/>
      <c r="I65" s="44"/>
    </row>
    <row r="66" spans="1:9" ht="15">
      <c r="A66" s="78" t="s">
        <v>129</v>
      </c>
      <c r="B66" s="42">
        <v>610</v>
      </c>
      <c r="C66" s="43">
        <v>0</v>
      </c>
      <c r="D66" s="43">
        <v>3185.01</v>
      </c>
      <c r="E66" s="44">
        <v>20955</v>
      </c>
      <c r="F66" s="44">
        <v>20149</v>
      </c>
      <c r="G66" s="32">
        <v>0</v>
      </c>
      <c r="H66" s="44">
        <v>0</v>
      </c>
      <c r="I66" s="44">
        <v>0</v>
      </c>
    </row>
    <row r="67" spans="1:9" ht="15">
      <c r="A67" s="84"/>
      <c r="B67" s="42">
        <v>620</v>
      </c>
      <c r="C67" s="43">
        <v>0</v>
      </c>
      <c r="D67" s="43">
        <v>1113.14</v>
      </c>
      <c r="E67" s="44">
        <v>7323</v>
      </c>
      <c r="F67" s="44">
        <v>7726</v>
      </c>
      <c r="G67" s="32"/>
      <c r="H67" s="44"/>
      <c r="I67" s="44"/>
    </row>
    <row r="68" spans="1:9" ht="15">
      <c r="A68" s="84"/>
      <c r="B68" s="42">
        <v>630</v>
      </c>
      <c r="C68" s="43">
        <v>0</v>
      </c>
      <c r="D68" s="43">
        <v>340.23</v>
      </c>
      <c r="E68" s="44">
        <v>400</v>
      </c>
      <c r="F68" s="44">
        <v>803</v>
      </c>
      <c r="G68" s="32"/>
      <c r="H68" s="44"/>
      <c r="I68" s="44"/>
    </row>
    <row r="69" spans="1:9" ht="26.25">
      <c r="A69" s="78" t="s">
        <v>130</v>
      </c>
      <c r="B69" s="42">
        <v>610</v>
      </c>
      <c r="C69" s="43">
        <v>0</v>
      </c>
      <c r="D69" s="43">
        <v>3286.84</v>
      </c>
      <c r="E69" s="44">
        <v>5400</v>
      </c>
      <c r="F69" s="44">
        <v>5301</v>
      </c>
      <c r="G69" s="32">
        <v>5700</v>
      </c>
      <c r="H69" s="44">
        <v>5700</v>
      </c>
      <c r="I69" s="44">
        <v>5700</v>
      </c>
    </row>
    <row r="70" spans="1:9" ht="15">
      <c r="A70" s="84"/>
      <c r="B70" s="42">
        <v>620</v>
      </c>
      <c r="C70" s="43">
        <v>0</v>
      </c>
      <c r="D70" s="43">
        <v>845.77</v>
      </c>
      <c r="E70" s="44">
        <v>1730</v>
      </c>
      <c r="F70" s="44">
        <v>1730</v>
      </c>
      <c r="G70" s="32">
        <v>1993</v>
      </c>
      <c r="H70" s="44">
        <v>1993</v>
      </c>
      <c r="I70" s="44">
        <v>1993</v>
      </c>
    </row>
    <row r="71" spans="1:9" ht="15">
      <c r="A71" s="84"/>
      <c r="B71" s="42">
        <v>630</v>
      </c>
      <c r="C71" s="43">
        <v>0</v>
      </c>
      <c r="D71" s="43">
        <v>16357.79</v>
      </c>
      <c r="E71" s="44">
        <v>4896</v>
      </c>
      <c r="F71" s="44">
        <v>4896</v>
      </c>
      <c r="G71" s="32">
        <v>2524</v>
      </c>
      <c r="H71" s="44">
        <v>3824</v>
      </c>
      <c r="I71" s="44">
        <v>4824</v>
      </c>
    </row>
    <row r="72" spans="1:9" ht="15">
      <c r="A72" s="84"/>
      <c r="B72" s="42">
        <v>640</v>
      </c>
      <c r="C72" s="43"/>
      <c r="D72" s="43"/>
      <c r="E72" s="44"/>
      <c r="F72" s="44">
        <v>99</v>
      </c>
      <c r="G72" s="32">
        <v>0</v>
      </c>
      <c r="H72" s="44">
        <v>0</v>
      </c>
      <c r="I72" s="44">
        <v>0</v>
      </c>
    </row>
    <row r="73" spans="1:9" ht="15">
      <c r="A73" s="78" t="s">
        <v>131</v>
      </c>
      <c r="B73" s="42">
        <v>610</v>
      </c>
      <c r="C73" s="43">
        <v>0</v>
      </c>
      <c r="D73" s="43">
        <v>1365</v>
      </c>
      <c r="E73" s="44">
        <v>2275</v>
      </c>
      <c r="F73" s="44">
        <v>2275</v>
      </c>
      <c r="G73" s="32">
        <v>0</v>
      </c>
      <c r="H73" s="44">
        <v>0</v>
      </c>
      <c r="I73" s="44">
        <v>0</v>
      </c>
    </row>
    <row r="74" spans="1:9" ht="15">
      <c r="A74" s="84"/>
      <c r="B74" s="42">
        <v>620</v>
      </c>
      <c r="C74" s="43">
        <v>0</v>
      </c>
      <c r="D74" s="43">
        <v>477.06</v>
      </c>
      <c r="E74" s="44">
        <v>800</v>
      </c>
      <c r="F74" s="44">
        <v>800</v>
      </c>
      <c r="G74" s="32">
        <v>0</v>
      </c>
      <c r="H74" s="44">
        <v>0</v>
      </c>
      <c r="I74" s="44">
        <v>0</v>
      </c>
    </row>
    <row r="75" spans="1:9" ht="16.5" thickBot="1">
      <c r="A75" s="84"/>
      <c r="B75" s="42">
        <v>630</v>
      </c>
      <c r="C75" s="43">
        <v>0</v>
      </c>
      <c r="D75" s="43">
        <v>132.6</v>
      </c>
      <c r="E75" s="44">
        <v>220</v>
      </c>
      <c r="F75" s="44">
        <v>220</v>
      </c>
      <c r="G75" s="32"/>
      <c r="H75" s="44"/>
      <c r="I75" s="44"/>
    </row>
    <row r="76" spans="1:9" s="5" customFormat="1" ht="16.5" thickBot="1">
      <c r="A76" s="132" t="s">
        <v>89</v>
      </c>
      <c r="B76" s="133"/>
      <c r="C76" s="37">
        <f aca="true" t="shared" si="3" ref="C76:I76">SUM(C20:C75)</f>
        <v>146907.59</v>
      </c>
      <c r="D76" s="37">
        <f t="shared" si="3"/>
        <v>216776.72000000003</v>
      </c>
      <c r="E76" s="37">
        <f t="shared" si="3"/>
        <v>147613</v>
      </c>
      <c r="F76" s="37">
        <f t="shared" si="3"/>
        <v>216868</v>
      </c>
      <c r="G76" s="37">
        <f t="shared" si="3"/>
        <v>224083</v>
      </c>
      <c r="H76" s="37">
        <f t="shared" si="3"/>
        <v>235983</v>
      </c>
      <c r="I76" s="37">
        <f t="shared" si="3"/>
        <v>122735</v>
      </c>
    </row>
    <row r="77" spans="1:9" ht="15">
      <c r="A77" s="80" t="s">
        <v>44</v>
      </c>
      <c r="B77" s="39">
        <v>610</v>
      </c>
      <c r="C77" s="40">
        <v>61453.35</v>
      </c>
      <c r="D77" s="40">
        <v>66209.31</v>
      </c>
      <c r="E77" s="41">
        <v>66852</v>
      </c>
      <c r="F77" s="41">
        <v>66852</v>
      </c>
      <c r="G77" s="28">
        <v>70575</v>
      </c>
      <c r="H77" s="27">
        <v>70575</v>
      </c>
      <c r="I77" s="27">
        <v>70575</v>
      </c>
    </row>
    <row r="78" spans="1:9" ht="15">
      <c r="A78" s="84"/>
      <c r="B78" s="42">
        <v>620</v>
      </c>
      <c r="C78" s="43">
        <v>24722.93</v>
      </c>
      <c r="D78" s="43">
        <v>26439.14</v>
      </c>
      <c r="E78" s="44">
        <v>26655</v>
      </c>
      <c r="F78" s="44">
        <v>26655</v>
      </c>
      <c r="G78" s="32">
        <v>27740</v>
      </c>
      <c r="H78" s="31">
        <v>27740</v>
      </c>
      <c r="I78" s="31">
        <v>27740</v>
      </c>
    </row>
    <row r="79" spans="1:9" ht="15">
      <c r="A79" s="84"/>
      <c r="B79" s="42">
        <v>630</v>
      </c>
      <c r="C79" s="43">
        <v>18475.420000000002</v>
      </c>
      <c r="D79" s="43">
        <v>18463.190000000002</v>
      </c>
      <c r="E79" s="44">
        <v>19850</v>
      </c>
      <c r="F79" s="44">
        <v>20150</v>
      </c>
      <c r="G79" s="32">
        <v>20075</v>
      </c>
      <c r="H79" s="31">
        <v>19025</v>
      </c>
      <c r="I79" s="31">
        <v>19025</v>
      </c>
    </row>
    <row r="80" spans="1:9" ht="15">
      <c r="A80" s="84"/>
      <c r="B80" s="42">
        <v>640</v>
      </c>
      <c r="C80" s="43">
        <v>242.41</v>
      </c>
      <c r="D80" s="43">
        <v>222.2</v>
      </c>
      <c r="E80" s="44">
        <v>66</v>
      </c>
      <c r="F80" s="44">
        <v>66</v>
      </c>
      <c r="G80" s="32">
        <v>66</v>
      </c>
      <c r="H80" s="44">
        <v>66</v>
      </c>
      <c r="I80" s="44">
        <v>66</v>
      </c>
    </row>
    <row r="81" spans="1:9" s="18" customFormat="1" ht="15">
      <c r="A81" s="85"/>
      <c r="B81" s="45">
        <v>710</v>
      </c>
      <c r="C81" s="46">
        <v>0</v>
      </c>
      <c r="D81" s="46">
        <v>0</v>
      </c>
      <c r="E81" s="47">
        <v>0</v>
      </c>
      <c r="F81" s="47">
        <v>18400</v>
      </c>
      <c r="G81" s="48"/>
      <c r="H81" s="47"/>
      <c r="I81" s="47"/>
    </row>
    <row r="82" spans="1:9" ht="15">
      <c r="A82" s="78" t="s">
        <v>45</v>
      </c>
      <c r="B82" s="42">
        <v>630</v>
      </c>
      <c r="C82" s="43">
        <v>55.54</v>
      </c>
      <c r="D82" s="43">
        <v>1153.55</v>
      </c>
      <c r="E82" s="44">
        <v>800</v>
      </c>
      <c r="F82" s="44">
        <v>2560</v>
      </c>
      <c r="G82" s="32">
        <v>2560</v>
      </c>
      <c r="H82" s="44">
        <v>3560</v>
      </c>
      <c r="I82" s="44">
        <v>4260</v>
      </c>
    </row>
    <row r="83" spans="1:9" s="18" customFormat="1" ht="15">
      <c r="A83" s="85"/>
      <c r="B83" s="45">
        <v>710</v>
      </c>
      <c r="C83" s="46">
        <v>12944.36</v>
      </c>
      <c r="D83" s="46">
        <v>0</v>
      </c>
      <c r="E83" s="47">
        <v>14100</v>
      </c>
      <c r="F83" s="47">
        <v>25600</v>
      </c>
      <c r="G83" s="48">
        <v>0</v>
      </c>
      <c r="H83" s="47">
        <v>0</v>
      </c>
      <c r="I83" s="47">
        <v>0</v>
      </c>
    </row>
    <row r="84" spans="1:9" ht="15">
      <c r="A84" s="78" t="s">
        <v>46</v>
      </c>
      <c r="B84" s="42">
        <v>620</v>
      </c>
      <c r="C84" s="43">
        <v>120.02</v>
      </c>
      <c r="D84" s="43">
        <v>100.48</v>
      </c>
      <c r="E84" s="44">
        <v>95</v>
      </c>
      <c r="F84" s="44">
        <v>95</v>
      </c>
      <c r="G84" s="32">
        <v>112</v>
      </c>
      <c r="H84" s="44">
        <v>112</v>
      </c>
      <c r="I84" s="44">
        <v>112</v>
      </c>
    </row>
    <row r="85" spans="1:9" ht="15">
      <c r="A85" s="84"/>
      <c r="B85" s="42">
        <v>630</v>
      </c>
      <c r="C85" s="43">
        <v>748.5</v>
      </c>
      <c r="D85" s="43">
        <v>320</v>
      </c>
      <c r="E85" s="44">
        <v>2920</v>
      </c>
      <c r="F85" s="44">
        <v>2920</v>
      </c>
      <c r="G85" s="32">
        <v>2920</v>
      </c>
      <c r="H85" s="44">
        <v>2920</v>
      </c>
      <c r="I85" s="44">
        <v>2920</v>
      </c>
    </row>
    <row r="86" spans="1:9" ht="15">
      <c r="A86" s="78" t="s">
        <v>47</v>
      </c>
      <c r="B86" s="42">
        <v>620</v>
      </c>
      <c r="C86" s="43">
        <v>195.3</v>
      </c>
      <c r="D86" s="43">
        <v>239.24</v>
      </c>
      <c r="E86" s="44">
        <v>260</v>
      </c>
      <c r="F86" s="44">
        <v>260</v>
      </c>
      <c r="G86" s="32">
        <v>175</v>
      </c>
      <c r="H86" s="44">
        <v>175</v>
      </c>
      <c r="I86" s="44">
        <v>175</v>
      </c>
    </row>
    <row r="87" spans="1:9" ht="16.5" thickBot="1">
      <c r="A87" s="84"/>
      <c r="B87" s="42">
        <v>630</v>
      </c>
      <c r="C87" s="43">
        <v>13176.93</v>
      </c>
      <c r="D87" s="43">
        <v>12124.87</v>
      </c>
      <c r="E87" s="44">
        <v>13120</v>
      </c>
      <c r="F87" s="44">
        <v>15970</v>
      </c>
      <c r="G87" s="32">
        <v>16890</v>
      </c>
      <c r="H87" s="44">
        <v>12520</v>
      </c>
      <c r="I87" s="44">
        <v>12650</v>
      </c>
    </row>
    <row r="88" spans="1:9" s="5" customFormat="1" ht="16.5" thickBot="1">
      <c r="A88" s="132" t="s">
        <v>90</v>
      </c>
      <c r="B88" s="133"/>
      <c r="C88" s="37">
        <f>SUM(C77:C87)</f>
        <v>132134.76</v>
      </c>
      <c r="D88" s="37">
        <f>SUM(D77:D87)</f>
        <v>125271.98</v>
      </c>
      <c r="E88" s="37">
        <f>SUM(E77:E87)</f>
        <v>144718</v>
      </c>
      <c r="F88" s="37">
        <f>SUM(F77:F87)</f>
        <v>179528</v>
      </c>
      <c r="G88" s="37">
        <f>SUM(G77:G87)</f>
        <v>141113</v>
      </c>
      <c r="H88" s="37">
        <f>SUM(H77:H87)</f>
        <v>136693</v>
      </c>
      <c r="I88" s="37">
        <f>SUM(I77:I87)</f>
        <v>137523</v>
      </c>
    </row>
    <row r="89" spans="1:9" ht="15">
      <c r="A89" s="80" t="s">
        <v>48</v>
      </c>
      <c r="B89" s="39">
        <v>630</v>
      </c>
      <c r="C89" s="40">
        <v>209709.81</v>
      </c>
      <c r="D89" s="40">
        <v>213003.8</v>
      </c>
      <c r="E89" s="41">
        <v>205363</v>
      </c>
      <c r="F89" s="41">
        <v>205324</v>
      </c>
      <c r="G89" s="28">
        <v>206070</v>
      </c>
      <c r="H89" s="41">
        <v>211070</v>
      </c>
      <c r="I89" s="41">
        <v>212170</v>
      </c>
    </row>
    <row r="90" spans="1:16384" ht="15">
      <c r="A90" s="78" t="s">
        <v>49</v>
      </c>
      <c r="B90" s="42">
        <v>630</v>
      </c>
      <c r="C90" s="43">
        <v>311.04</v>
      </c>
      <c r="D90" s="43">
        <v>0</v>
      </c>
      <c r="E90" s="44">
        <v>350</v>
      </c>
      <c r="F90" s="44">
        <v>350</v>
      </c>
      <c r="G90" s="32">
        <v>350</v>
      </c>
      <c r="H90" s="44">
        <v>350</v>
      </c>
      <c r="I90" s="44">
        <v>350</v>
      </c>
      <c r="XFD90" s="1">
        <f>SUM(B90:XFC90)</f>
        <v>2691.04</v>
      </c>
    </row>
    <row r="91" spans="1:9" ht="15">
      <c r="A91" s="78" t="s">
        <v>50</v>
      </c>
      <c r="B91" s="42">
        <v>630</v>
      </c>
      <c r="C91" s="43">
        <v>0</v>
      </c>
      <c r="D91" s="43">
        <v>51343.91</v>
      </c>
      <c r="E91" s="44">
        <v>0</v>
      </c>
      <c r="F91" s="44">
        <v>3300</v>
      </c>
      <c r="G91" s="32">
        <v>3300</v>
      </c>
      <c r="H91" s="44">
        <v>3300</v>
      </c>
      <c r="I91" s="44">
        <v>3300</v>
      </c>
    </row>
    <row r="92" spans="1:9" s="18" customFormat="1" ht="15">
      <c r="A92" s="85"/>
      <c r="B92" s="45">
        <v>710</v>
      </c>
      <c r="C92" s="46">
        <v>1656351.84</v>
      </c>
      <c r="D92" s="46">
        <v>1187978.57</v>
      </c>
      <c r="E92" s="47">
        <v>0</v>
      </c>
      <c r="F92" s="47">
        <v>0</v>
      </c>
      <c r="G92" s="48"/>
      <c r="H92" s="47"/>
      <c r="I92" s="47"/>
    </row>
    <row r="93" spans="1:9" ht="15">
      <c r="A93" s="78" t="s">
        <v>51</v>
      </c>
      <c r="B93" s="42">
        <v>630</v>
      </c>
      <c r="C93" s="43">
        <v>21456</v>
      </c>
      <c r="D93" s="43">
        <v>0</v>
      </c>
      <c r="E93" s="44">
        <v>0</v>
      </c>
      <c r="F93" s="44">
        <v>0</v>
      </c>
      <c r="G93" s="32"/>
      <c r="H93" s="44"/>
      <c r="I93" s="44"/>
    </row>
    <row r="94" spans="1:9" s="18" customFormat="1" ht="16.5" thickBot="1">
      <c r="A94" s="85"/>
      <c r="B94" s="45">
        <v>710</v>
      </c>
      <c r="C94" s="46">
        <v>66061.54</v>
      </c>
      <c r="D94" s="46">
        <v>0</v>
      </c>
      <c r="E94" s="47">
        <v>0</v>
      </c>
      <c r="F94" s="47">
        <v>0</v>
      </c>
      <c r="G94" s="48"/>
      <c r="H94" s="47"/>
      <c r="I94" s="47"/>
    </row>
    <row r="95" spans="1:9" s="5" customFormat="1" ht="16.5" thickBot="1">
      <c r="A95" s="132" t="s">
        <v>91</v>
      </c>
      <c r="B95" s="133"/>
      <c r="C95" s="37">
        <f aca="true" t="shared" si="4" ref="C95:I95">SUM(C89:C94)</f>
        <v>1953890.2300000002</v>
      </c>
      <c r="D95" s="37">
        <f t="shared" si="4"/>
        <v>1452326.28</v>
      </c>
      <c r="E95" s="38">
        <f t="shared" si="4"/>
        <v>205713</v>
      </c>
      <c r="F95" s="38">
        <f t="shared" si="4"/>
        <v>208974</v>
      </c>
      <c r="G95" s="38">
        <f t="shared" si="4"/>
        <v>209720</v>
      </c>
      <c r="H95" s="38">
        <f t="shared" si="4"/>
        <v>214720</v>
      </c>
      <c r="I95" s="38">
        <f t="shared" si="4"/>
        <v>215820</v>
      </c>
    </row>
    <row r="96" spans="1:9" ht="26.25">
      <c r="A96" s="80" t="s">
        <v>82</v>
      </c>
      <c r="B96" s="39">
        <v>620</v>
      </c>
      <c r="C96" s="40">
        <v>0</v>
      </c>
      <c r="D96" s="40">
        <v>0</v>
      </c>
      <c r="E96" s="41">
        <v>0</v>
      </c>
      <c r="F96" s="41">
        <v>350</v>
      </c>
      <c r="G96" s="28">
        <v>350</v>
      </c>
      <c r="H96" s="41">
        <v>350</v>
      </c>
      <c r="I96" s="41">
        <v>350</v>
      </c>
    </row>
    <row r="97" spans="1:9" ht="15">
      <c r="A97" s="86"/>
      <c r="B97" s="39">
        <v>630</v>
      </c>
      <c r="C97" s="40">
        <v>25605.91</v>
      </c>
      <c r="D97" s="40">
        <v>73584.13</v>
      </c>
      <c r="E97" s="41">
        <v>55000</v>
      </c>
      <c r="F97" s="41">
        <v>78774</v>
      </c>
      <c r="G97" s="28">
        <v>56000</v>
      </c>
      <c r="H97" s="41">
        <v>61000</v>
      </c>
      <c r="I97" s="41">
        <v>61000</v>
      </c>
    </row>
    <row r="98" spans="1:9" s="18" customFormat="1" ht="15">
      <c r="A98" s="87"/>
      <c r="B98" s="52">
        <v>710</v>
      </c>
      <c r="C98" s="53">
        <v>632995</v>
      </c>
      <c r="D98" s="53">
        <v>58373.89</v>
      </c>
      <c r="E98" s="54">
        <v>0</v>
      </c>
      <c r="F98" s="54">
        <v>114402</v>
      </c>
      <c r="G98" s="55">
        <v>30000</v>
      </c>
      <c r="H98" s="54">
        <v>0</v>
      </c>
      <c r="I98" s="54">
        <v>0</v>
      </c>
    </row>
    <row r="99" spans="1:9" ht="15">
      <c r="A99" s="78" t="s">
        <v>110</v>
      </c>
      <c r="B99" s="42">
        <v>610</v>
      </c>
      <c r="C99" s="43">
        <v>85.62</v>
      </c>
      <c r="D99" s="43">
        <v>85</v>
      </c>
      <c r="E99" s="44">
        <v>85</v>
      </c>
      <c r="F99" s="44">
        <v>88</v>
      </c>
      <c r="G99" s="32">
        <v>85</v>
      </c>
      <c r="H99" s="44">
        <v>85</v>
      </c>
      <c r="I99" s="44">
        <v>85</v>
      </c>
    </row>
    <row r="100" spans="1:9" ht="15">
      <c r="A100" s="84"/>
      <c r="B100" s="42">
        <v>620</v>
      </c>
      <c r="C100" s="43">
        <v>27</v>
      </c>
      <c r="D100" s="43">
        <v>27</v>
      </c>
      <c r="E100" s="44">
        <v>27</v>
      </c>
      <c r="F100" s="44">
        <v>27</v>
      </c>
      <c r="G100" s="32">
        <v>27</v>
      </c>
      <c r="H100" s="44">
        <v>27</v>
      </c>
      <c r="I100" s="44">
        <v>27</v>
      </c>
    </row>
    <row r="101" spans="1:9" ht="16.5" thickBot="1">
      <c r="A101" s="84"/>
      <c r="B101" s="42">
        <v>630</v>
      </c>
      <c r="C101" s="43">
        <v>217</v>
      </c>
      <c r="D101" s="43">
        <v>166.6</v>
      </c>
      <c r="E101" s="44">
        <v>166</v>
      </c>
      <c r="F101" s="44">
        <v>166</v>
      </c>
      <c r="G101" s="32">
        <v>168</v>
      </c>
      <c r="H101" s="44">
        <v>168</v>
      </c>
      <c r="I101" s="44">
        <v>168</v>
      </c>
    </row>
    <row r="102" spans="1:18" s="5" customFormat="1" ht="16.5" thickBot="1">
      <c r="A102" s="132" t="s">
        <v>92</v>
      </c>
      <c r="B102" s="133"/>
      <c r="C102" s="37">
        <f aca="true" t="shared" si="5" ref="C102:I102">SUM(C96:C101)</f>
        <v>658930.53</v>
      </c>
      <c r="D102" s="37">
        <f t="shared" si="5"/>
        <v>132236.62000000002</v>
      </c>
      <c r="E102" s="38">
        <f t="shared" si="5"/>
        <v>55278</v>
      </c>
      <c r="F102" s="38">
        <f t="shared" si="5"/>
        <v>193807</v>
      </c>
      <c r="G102" s="38">
        <f t="shared" si="5"/>
        <v>86630</v>
      </c>
      <c r="H102" s="38">
        <f t="shared" si="5"/>
        <v>61630</v>
      </c>
      <c r="I102" s="38">
        <f t="shared" si="5"/>
        <v>61630</v>
      </c>
      <c r="K102" s="6"/>
      <c r="L102" s="6"/>
      <c r="M102" s="6"/>
      <c r="N102" s="6"/>
      <c r="O102" s="6"/>
      <c r="P102" s="6"/>
      <c r="Q102" s="6"/>
      <c r="R102" s="6"/>
    </row>
    <row r="103" spans="1:9" ht="15">
      <c r="A103" s="84" t="s">
        <v>13</v>
      </c>
      <c r="B103" s="42">
        <v>600</v>
      </c>
      <c r="C103" s="43">
        <v>378168.1</v>
      </c>
      <c r="D103" s="43">
        <v>404521.56</v>
      </c>
      <c r="E103" s="44">
        <v>405678</v>
      </c>
      <c r="F103" s="44">
        <v>437835</v>
      </c>
      <c r="G103" s="32">
        <v>445640</v>
      </c>
      <c r="H103" s="44">
        <v>438980</v>
      </c>
      <c r="I103" s="44">
        <v>438980</v>
      </c>
    </row>
    <row r="104" spans="1:9" s="18" customFormat="1" ht="15">
      <c r="A104" s="85"/>
      <c r="B104" s="45">
        <v>710</v>
      </c>
      <c r="C104" s="46"/>
      <c r="D104" s="46"/>
      <c r="E104" s="47"/>
      <c r="F104" s="47">
        <v>4895</v>
      </c>
      <c r="G104" s="48">
        <v>189000</v>
      </c>
      <c r="H104" s="47">
        <v>0</v>
      </c>
      <c r="I104" s="47">
        <v>0</v>
      </c>
    </row>
    <row r="105" spans="1:9" ht="15">
      <c r="A105" s="84" t="s">
        <v>14</v>
      </c>
      <c r="B105" s="42">
        <v>600</v>
      </c>
      <c r="C105" s="43">
        <v>771375.9</v>
      </c>
      <c r="D105" s="43">
        <v>729971.03</v>
      </c>
      <c r="E105" s="44">
        <v>701378</v>
      </c>
      <c r="F105" s="44">
        <v>738896</v>
      </c>
      <c r="G105" s="32">
        <v>729098</v>
      </c>
      <c r="H105" s="31">
        <v>729098</v>
      </c>
      <c r="I105" s="31">
        <v>729098</v>
      </c>
    </row>
    <row r="106" spans="1:9" s="18" customFormat="1" ht="15">
      <c r="A106" s="85"/>
      <c r="B106" s="45">
        <v>710</v>
      </c>
      <c r="C106" s="46">
        <v>0</v>
      </c>
      <c r="D106" s="46">
        <v>0</v>
      </c>
      <c r="E106" s="47">
        <v>0</v>
      </c>
      <c r="F106" s="47">
        <v>0</v>
      </c>
      <c r="G106" s="48">
        <v>0</v>
      </c>
      <c r="H106" s="47">
        <v>0</v>
      </c>
      <c r="I106" s="47">
        <v>0</v>
      </c>
    </row>
    <row r="107" spans="1:9" ht="15">
      <c r="A107" s="78" t="s">
        <v>15</v>
      </c>
      <c r="B107" s="42">
        <v>600</v>
      </c>
      <c r="C107" s="43">
        <v>639011.22</v>
      </c>
      <c r="D107" s="43">
        <v>547407.9</v>
      </c>
      <c r="E107" s="44">
        <v>492375</v>
      </c>
      <c r="F107" s="44">
        <v>528194</v>
      </c>
      <c r="G107" s="32">
        <v>474944</v>
      </c>
      <c r="H107" s="31">
        <v>474944</v>
      </c>
      <c r="I107" s="31">
        <v>474944</v>
      </c>
    </row>
    <row r="108" spans="1:9" ht="15">
      <c r="A108" s="80" t="s">
        <v>16</v>
      </c>
      <c r="B108" s="39">
        <v>610</v>
      </c>
      <c r="C108" s="40">
        <v>13451.67</v>
      </c>
      <c r="D108" s="40">
        <v>5003.47</v>
      </c>
      <c r="E108" s="41">
        <v>4650</v>
      </c>
      <c r="F108" s="41">
        <v>4650</v>
      </c>
      <c r="G108" s="28">
        <v>5150</v>
      </c>
      <c r="H108" s="41">
        <v>5150</v>
      </c>
      <c r="I108" s="41">
        <v>5150</v>
      </c>
    </row>
    <row r="109" spans="1:9" ht="15">
      <c r="A109" s="84"/>
      <c r="B109" s="42">
        <v>620</v>
      </c>
      <c r="C109" s="43">
        <v>10220.92</v>
      </c>
      <c r="D109" s="43">
        <v>6441.04</v>
      </c>
      <c r="E109" s="44">
        <v>6980</v>
      </c>
      <c r="F109" s="44">
        <v>6980</v>
      </c>
      <c r="G109" s="32">
        <v>7150</v>
      </c>
      <c r="H109" s="31">
        <v>7150</v>
      </c>
      <c r="I109" s="31">
        <v>7150</v>
      </c>
    </row>
    <row r="110" spans="1:9" ht="15">
      <c r="A110" s="84"/>
      <c r="B110" s="42">
        <v>630</v>
      </c>
      <c r="C110" s="43">
        <v>27242.38</v>
      </c>
      <c r="D110" s="43">
        <v>29290.85</v>
      </c>
      <c r="E110" s="44">
        <v>18128</v>
      </c>
      <c r="F110" s="44">
        <v>18128</v>
      </c>
      <c r="G110" s="32">
        <v>16626</v>
      </c>
      <c r="H110" s="31">
        <v>16626</v>
      </c>
      <c r="I110" s="31">
        <v>16626</v>
      </c>
    </row>
    <row r="111" spans="1:9" ht="15">
      <c r="A111" s="84"/>
      <c r="B111" s="42">
        <v>640</v>
      </c>
      <c r="C111" s="43">
        <v>231.32</v>
      </c>
      <c r="D111" s="43">
        <v>0</v>
      </c>
      <c r="E111" s="44">
        <v>0</v>
      </c>
      <c r="F111" s="44">
        <v>0</v>
      </c>
      <c r="G111" s="32"/>
      <c r="H111" s="31"/>
      <c r="I111" s="31"/>
    </row>
    <row r="112" spans="1:9" ht="15">
      <c r="A112" s="84"/>
      <c r="B112" s="42"/>
      <c r="C112" s="43"/>
      <c r="D112" s="43"/>
      <c r="E112" s="44"/>
      <c r="F112" s="44"/>
      <c r="G112" s="32"/>
      <c r="H112" s="31"/>
      <c r="I112" s="31"/>
    </row>
    <row r="113" spans="1:9" ht="15">
      <c r="A113" s="78" t="s">
        <v>17</v>
      </c>
      <c r="B113" s="42">
        <v>600</v>
      </c>
      <c r="C113" s="43">
        <v>30038.91</v>
      </c>
      <c r="D113" s="43">
        <v>33036.95</v>
      </c>
      <c r="E113" s="44">
        <v>34905</v>
      </c>
      <c r="F113" s="44">
        <v>34905</v>
      </c>
      <c r="G113" s="32">
        <v>38553</v>
      </c>
      <c r="H113" s="31">
        <v>38853</v>
      </c>
      <c r="I113" s="31">
        <v>38853</v>
      </c>
    </row>
    <row r="114" spans="1:14" ht="15">
      <c r="A114" s="78" t="s">
        <v>18</v>
      </c>
      <c r="B114" s="42">
        <v>600</v>
      </c>
      <c r="C114" s="43">
        <v>20107</v>
      </c>
      <c r="D114" s="43">
        <v>20919.15</v>
      </c>
      <c r="E114" s="44">
        <v>26033</v>
      </c>
      <c r="F114" s="44">
        <v>27152</v>
      </c>
      <c r="G114" s="32">
        <v>23590</v>
      </c>
      <c r="H114" s="31">
        <v>23590</v>
      </c>
      <c r="I114" s="31">
        <v>23590</v>
      </c>
      <c r="N114" s="8"/>
    </row>
    <row r="115" spans="1:9" ht="15">
      <c r="A115" s="78" t="s">
        <v>19</v>
      </c>
      <c r="B115" s="42">
        <v>600</v>
      </c>
      <c r="C115" s="43">
        <v>7817.99</v>
      </c>
      <c r="D115" s="43"/>
      <c r="E115" s="44"/>
      <c r="F115" s="44"/>
      <c r="G115" s="32"/>
      <c r="H115" s="31"/>
      <c r="I115" s="31"/>
    </row>
    <row r="116" spans="1:9" ht="15">
      <c r="A116" s="78" t="s">
        <v>20</v>
      </c>
      <c r="B116" s="42">
        <v>600</v>
      </c>
      <c r="C116" s="43">
        <v>9841.17</v>
      </c>
      <c r="D116" s="43"/>
      <c r="E116" s="44"/>
      <c r="F116" s="44"/>
      <c r="G116" s="32"/>
      <c r="H116" s="44"/>
      <c r="I116" s="44"/>
    </row>
    <row r="117" spans="1:9" ht="15">
      <c r="A117" s="78" t="s">
        <v>21</v>
      </c>
      <c r="B117" s="42">
        <v>600</v>
      </c>
      <c r="C117" s="43">
        <v>7583.58</v>
      </c>
      <c r="D117" s="43">
        <v>3848.47</v>
      </c>
      <c r="E117" s="44"/>
      <c r="F117" s="44"/>
      <c r="G117" s="32"/>
      <c r="H117" s="44"/>
      <c r="I117" s="44"/>
    </row>
    <row r="118" spans="1:9" ht="15">
      <c r="A118" s="79" t="s">
        <v>22</v>
      </c>
      <c r="B118" s="42">
        <v>600</v>
      </c>
      <c r="C118" s="56">
        <v>79981.45</v>
      </c>
      <c r="D118" s="56">
        <v>75103.88</v>
      </c>
      <c r="E118" s="57">
        <v>71603</v>
      </c>
      <c r="F118" s="57">
        <v>75746</v>
      </c>
      <c r="G118" s="36">
        <v>74805</v>
      </c>
      <c r="H118" s="57">
        <v>77880</v>
      </c>
      <c r="I118" s="57">
        <v>77880</v>
      </c>
    </row>
    <row r="119" spans="1:9" s="18" customFormat="1" ht="15">
      <c r="A119" s="88"/>
      <c r="B119" s="45">
        <v>710</v>
      </c>
      <c r="C119" s="58">
        <v>0</v>
      </c>
      <c r="D119" s="58"/>
      <c r="E119" s="59">
        <v>5996</v>
      </c>
      <c r="F119" s="59">
        <v>10096</v>
      </c>
      <c r="G119" s="60">
        <v>0</v>
      </c>
      <c r="H119" s="59">
        <v>0</v>
      </c>
      <c r="I119" s="59"/>
    </row>
    <row r="120" spans="1:9" ht="15">
      <c r="A120" s="79" t="s">
        <v>23</v>
      </c>
      <c r="B120" s="42">
        <v>600</v>
      </c>
      <c r="C120" s="56">
        <v>80448.93</v>
      </c>
      <c r="D120" s="56">
        <v>67285.25</v>
      </c>
      <c r="E120" s="57">
        <v>45747</v>
      </c>
      <c r="F120" s="57">
        <v>71769</v>
      </c>
      <c r="G120" s="36">
        <v>46575</v>
      </c>
      <c r="H120" s="35">
        <v>46575</v>
      </c>
      <c r="I120" s="35">
        <v>46575</v>
      </c>
    </row>
    <row r="121" spans="1:9" s="18" customFormat="1" ht="15">
      <c r="A121" s="89"/>
      <c r="B121" s="61">
        <v>710</v>
      </c>
      <c r="C121" s="58">
        <v>0</v>
      </c>
      <c r="D121" s="58"/>
      <c r="E121" s="59">
        <v>7500</v>
      </c>
      <c r="F121" s="59">
        <v>7500</v>
      </c>
      <c r="G121" s="60">
        <v>0</v>
      </c>
      <c r="H121" s="59">
        <v>4000</v>
      </c>
      <c r="I121" s="59"/>
    </row>
    <row r="122" spans="1:9" ht="15">
      <c r="A122" s="79" t="s">
        <v>24</v>
      </c>
      <c r="B122" s="62">
        <v>600</v>
      </c>
      <c r="C122" s="56">
        <v>309021.73</v>
      </c>
      <c r="D122" s="56">
        <v>317295.32</v>
      </c>
      <c r="E122" s="57">
        <v>320627</v>
      </c>
      <c r="F122" s="57">
        <v>325121</v>
      </c>
      <c r="G122" s="36">
        <v>360273</v>
      </c>
      <c r="H122" s="35">
        <v>360273</v>
      </c>
      <c r="I122" s="35">
        <v>360273</v>
      </c>
    </row>
    <row r="123" spans="1:9" s="18" customFormat="1" ht="15">
      <c r="A123" s="90"/>
      <c r="B123" s="61">
        <v>710</v>
      </c>
      <c r="C123" s="58"/>
      <c r="D123" s="58"/>
      <c r="E123" s="59"/>
      <c r="F123" s="59"/>
      <c r="G123" s="60">
        <v>14000</v>
      </c>
      <c r="H123" s="59"/>
      <c r="I123" s="59"/>
    </row>
    <row r="124" spans="1:9" ht="15">
      <c r="A124" s="79" t="s">
        <v>132</v>
      </c>
      <c r="B124" s="62">
        <v>640</v>
      </c>
      <c r="C124" s="56">
        <v>3635.4</v>
      </c>
      <c r="D124" s="56">
        <v>3685.2</v>
      </c>
      <c r="E124" s="57">
        <v>0</v>
      </c>
      <c r="F124" s="57">
        <v>3652</v>
      </c>
      <c r="G124" s="36">
        <v>0</v>
      </c>
      <c r="H124" s="57">
        <v>0</v>
      </c>
      <c r="I124" s="57">
        <v>0</v>
      </c>
    </row>
    <row r="125" spans="1:11" ht="15">
      <c r="A125" s="78" t="s">
        <v>25</v>
      </c>
      <c r="B125" s="42">
        <v>610</v>
      </c>
      <c r="C125" s="43">
        <v>14701</v>
      </c>
      <c r="D125" s="43">
        <v>13237.9</v>
      </c>
      <c r="E125" s="44">
        <v>15264</v>
      </c>
      <c r="F125" s="44">
        <v>17370</v>
      </c>
      <c r="G125" s="32">
        <v>18930</v>
      </c>
      <c r="H125" s="31">
        <v>18930</v>
      </c>
      <c r="I125" s="31">
        <v>18930</v>
      </c>
      <c r="K125" s="7"/>
    </row>
    <row r="126" spans="1:9" ht="15">
      <c r="A126" s="84"/>
      <c r="B126" s="42">
        <v>620</v>
      </c>
      <c r="C126" s="43">
        <v>5227.24</v>
      </c>
      <c r="D126" s="43">
        <v>4512.85</v>
      </c>
      <c r="E126" s="44">
        <v>5465</v>
      </c>
      <c r="F126" s="44">
        <v>5698</v>
      </c>
      <c r="G126" s="32">
        <v>6756</v>
      </c>
      <c r="H126" s="31">
        <v>6756</v>
      </c>
      <c r="I126" s="31">
        <v>6756</v>
      </c>
    </row>
    <row r="127" spans="1:9" ht="15">
      <c r="A127" s="84"/>
      <c r="B127" s="42">
        <v>630</v>
      </c>
      <c r="C127" s="43">
        <v>6292.1</v>
      </c>
      <c r="D127" s="43">
        <v>9937.72</v>
      </c>
      <c r="E127" s="44">
        <v>5024</v>
      </c>
      <c r="F127" s="44">
        <v>5024</v>
      </c>
      <c r="G127" s="32">
        <v>1107</v>
      </c>
      <c r="H127" s="31">
        <v>1107</v>
      </c>
      <c r="I127" s="31">
        <v>1107</v>
      </c>
    </row>
    <row r="128" spans="1:9" ht="16.5" thickBot="1">
      <c r="A128" s="91"/>
      <c r="B128" s="63">
        <v>640</v>
      </c>
      <c r="C128" s="64">
        <v>0</v>
      </c>
      <c r="D128" s="64">
        <v>0</v>
      </c>
      <c r="E128" s="65">
        <v>0</v>
      </c>
      <c r="F128" s="65">
        <v>0</v>
      </c>
      <c r="G128" s="66"/>
      <c r="H128" s="65"/>
      <c r="I128" s="65"/>
    </row>
    <row r="129" spans="1:17" s="5" customFormat="1" ht="16.5" thickBot="1">
      <c r="A129" s="132" t="s">
        <v>93</v>
      </c>
      <c r="B129" s="133"/>
      <c r="C129" s="37">
        <f>SUM(C103:C128)</f>
        <v>2414398.01</v>
      </c>
      <c r="D129" s="37">
        <f aca="true" t="shared" si="6" ref="D129:I129">SUM(D103:D128)</f>
        <v>2271498.5400000005</v>
      </c>
      <c r="E129" s="37">
        <f t="shared" si="6"/>
        <v>2167353</v>
      </c>
      <c r="F129" s="37">
        <f t="shared" si="6"/>
        <v>2323611</v>
      </c>
      <c r="G129" s="37">
        <f t="shared" si="6"/>
        <v>2452197</v>
      </c>
      <c r="H129" s="37">
        <f t="shared" si="6"/>
        <v>2249912</v>
      </c>
      <c r="I129" s="37">
        <f t="shared" si="6"/>
        <v>2245912</v>
      </c>
      <c r="K129" s="6"/>
      <c r="L129" s="6"/>
      <c r="M129" s="6"/>
      <c r="N129" s="6"/>
      <c r="O129" s="6"/>
      <c r="P129" s="6"/>
      <c r="Q129" s="6"/>
    </row>
    <row r="130" spans="1:9" ht="15">
      <c r="A130" s="80" t="s">
        <v>52</v>
      </c>
      <c r="B130" s="39">
        <v>640</v>
      </c>
      <c r="C130" s="40">
        <v>34514</v>
      </c>
      <c r="D130" s="40">
        <v>37120</v>
      </c>
      <c r="E130" s="41">
        <v>32000</v>
      </c>
      <c r="F130" s="41">
        <v>36500</v>
      </c>
      <c r="G130" s="28">
        <v>32000</v>
      </c>
      <c r="H130" s="41">
        <v>35000</v>
      </c>
      <c r="I130" s="41">
        <v>35000</v>
      </c>
    </row>
    <row r="131" spans="1:11" ht="15">
      <c r="A131" s="78" t="s">
        <v>53</v>
      </c>
      <c r="B131" s="42">
        <v>630</v>
      </c>
      <c r="C131" s="43">
        <v>32636.85</v>
      </c>
      <c r="D131" s="43">
        <v>18283.06</v>
      </c>
      <c r="E131" s="44">
        <v>20360</v>
      </c>
      <c r="F131" s="44">
        <v>20360</v>
      </c>
      <c r="G131" s="32">
        <v>18160</v>
      </c>
      <c r="H131" s="44">
        <v>18060</v>
      </c>
      <c r="I131" s="44">
        <v>18060</v>
      </c>
      <c r="K131" s="7"/>
    </row>
    <row r="132" spans="1:9" s="18" customFormat="1" ht="15">
      <c r="A132" s="85"/>
      <c r="B132" s="45">
        <v>710</v>
      </c>
      <c r="C132" s="46">
        <v>0</v>
      </c>
      <c r="D132" s="46"/>
      <c r="E132" s="47"/>
      <c r="F132" s="47"/>
      <c r="G132" s="48"/>
      <c r="H132" s="47"/>
      <c r="I132" s="47"/>
    </row>
    <row r="133" spans="1:9" ht="15">
      <c r="A133" s="78" t="s">
        <v>54</v>
      </c>
      <c r="B133" s="42">
        <v>630</v>
      </c>
      <c r="C133" s="43">
        <v>3221.81</v>
      </c>
      <c r="D133" s="43">
        <v>5615.82</v>
      </c>
      <c r="E133" s="44">
        <v>2566</v>
      </c>
      <c r="F133" s="44">
        <v>2566</v>
      </c>
      <c r="G133" s="32">
        <v>1666</v>
      </c>
      <c r="H133" s="44">
        <v>2266</v>
      </c>
      <c r="I133" s="44">
        <v>2266</v>
      </c>
    </row>
    <row r="134" spans="1:9" ht="15">
      <c r="A134" s="78" t="s">
        <v>55</v>
      </c>
      <c r="B134" s="42">
        <v>620</v>
      </c>
      <c r="C134" s="43">
        <v>26.01</v>
      </c>
      <c r="D134" s="43">
        <v>187.93</v>
      </c>
      <c r="E134" s="44">
        <v>200</v>
      </c>
      <c r="F134" s="44">
        <v>200</v>
      </c>
      <c r="G134" s="32">
        <v>135</v>
      </c>
      <c r="H134" s="44">
        <v>135</v>
      </c>
      <c r="I134" s="44">
        <v>135</v>
      </c>
    </row>
    <row r="135" spans="1:9" ht="15">
      <c r="A135" s="84"/>
      <c r="B135" s="42">
        <v>630</v>
      </c>
      <c r="C135" s="43">
        <v>2857.56</v>
      </c>
      <c r="D135" s="43">
        <v>3119.06</v>
      </c>
      <c r="E135" s="44">
        <v>2480</v>
      </c>
      <c r="F135" s="44">
        <v>6480</v>
      </c>
      <c r="G135" s="32">
        <v>1160</v>
      </c>
      <c r="H135" s="44">
        <v>1860</v>
      </c>
      <c r="I135" s="44">
        <v>1860</v>
      </c>
    </row>
    <row r="136" spans="1:9" s="18" customFormat="1" ht="15">
      <c r="A136" s="85"/>
      <c r="B136" s="45">
        <v>710</v>
      </c>
      <c r="C136" s="46">
        <v>0</v>
      </c>
      <c r="D136" s="46">
        <v>0</v>
      </c>
      <c r="E136" s="47">
        <v>0</v>
      </c>
      <c r="F136" s="47">
        <v>5722</v>
      </c>
      <c r="G136" s="48">
        <v>0</v>
      </c>
      <c r="H136" s="47">
        <v>0</v>
      </c>
      <c r="I136" s="47">
        <v>0</v>
      </c>
    </row>
    <row r="137" spans="1:9" ht="15">
      <c r="A137" s="78" t="s">
        <v>56</v>
      </c>
      <c r="B137" s="42">
        <v>620</v>
      </c>
      <c r="C137" s="43">
        <v>0</v>
      </c>
      <c r="D137" s="43">
        <v>42.84</v>
      </c>
      <c r="E137" s="44">
        <v>110</v>
      </c>
      <c r="F137" s="44">
        <v>110</v>
      </c>
      <c r="G137" s="32">
        <v>126</v>
      </c>
      <c r="H137" s="44">
        <v>126</v>
      </c>
      <c r="I137" s="44">
        <v>126</v>
      </c>
    </row>
    <row r="138" spans="1:9" ht="15">
      <c r="A138" s="84"/>
      <c r="B138" s="42">
        <v>630</v>
      </c>
      <c r="C138" s="43">
        <v>0</v>
      </c>
      <c r="D138" s="43">
        <v>405.91</v>
      </c>
      <c r="E138" s="44">
        <v>400</v>
      </c>
      <c r="F138" s="44">
        <v>400</v>
      </c>
      <c r="G138" s="32">
        <v>460</v>
      </c>
      <c r="H138" s="44">
        <v>460</v>
      </c>
      <c r="I138" s="44">
        <v>460</v>
      </c>
    </row>
    <row r="139" spans="1:9" ht="15">
      <c r="A139" s="78" t="s">
        <v>81</v>
      </c>
      <c r="B139" s="42">
        <v>630</v>
      </c>
      <c r="C139" s="43">
        <v>4179</v>
      </c>
      <c r="D139" s="43">
        <v>3993.14</v>
      </c>
      <c r="E139" s="44">
        <v>6760</v>
      </c>
      <c r="F139" s="44">
        <v>11590</v>
      </c>
      <c r="G139" s="32">
        <v>8020</v>
      </c>
      <c r="H139" s="44">
        <v>5020</v>
      </c>
      <c r="I139" s="44">
        <v>5020</v>
      </c>
    </row>
    <row r="140" spans="1:9" s="18" customFormat="1" ht="15">
      <c r="A140" s="83"/>
      <c r="B140" s="67">
        <v>710</v>
      </c>
      <c r="C140" s="49">
        <v>0</v>
      </c>
      <c r="D140" s="49">
        <v>0</v>
      </c>
      <c r="E140" s="50">
        <v>0</v>
      </c>
      <c r="F140" s="50">
        <v>5000</v>
      </c>
      <c r="G140" s="51">
        <v>0</v>
      </c>
      <c r="H140" s="50">
        <v>0</v>
      </c>
      <c r="I140" s="50">
        <v>0</v>
      </c>
    </row>
    <row r="141" spans="1:9" ht="15">
      <c r="A141" s="78" t="s">
        <v>143</v>
      </c>
      <c r="B141" s="42">
        <v>630</v>
      </c>
      <c r="C141" s="43"/>
      <c r="D141" s="43"/>
      <c r="E141" s="44"/>
      <c r="F141" s="44"/>
      <c r="G141" s="32">
        <v>1700</v>
      </c>
      <c r="H141" s="44">
        <v>1500</v>
      </c>
      <c r="I141" s="44">
        <v>1500</v>
      </c>
    </row>
    <row r="142" spans="1:9" s="5" customFormat="1" ht="16.5" thickBot="1">
      <c r="A142" s="136" t="s">
        <v>94</v>
      </c>
      <c r="B142" s="135"/>
      <c r="C142" s="68">
        <f>SUM(C130:C141)</f>
        <v>77435.23</v>
      </c>
      <c r="D142" s="68">
        <f aca="true" t="shared" si="7" ref="D142:I142">SUM(D130:D141)</f>
        <v>68767.76</v>
      </c>
      <c r="E142" s="68">
        <f t="shared" si="7"/>
        <v>64876</v>
      </c>
      <c r="F142" s="68">
        <f t="shared" si="7"/>
        <v>88928</v>
      </c>
      <c r="G142" s="68">
        <f t="shared" si="7"/>
        <v>63427</v>
      </c>
      <c r="H142" s="68">
        <f t="shared" si="7"/>
        <v>64427</v>
      </c>
      <c r="I142" s="68">
        <f t="shared" si="7"/>
        <v>64427</v>
      </c>
    </row>
    <row r="143" spans="1:9" ht="15">
      <c r="A143" s="80" t="s">
        <v>57</v>
      </c>
      <c r="B143" s="39">
        <v>620</v>
      </c>
      <c r="C143" s="40">
        <v>2144.01</v>
      </c>
      <c r="D143" s="40">
        <v>950.07</v>
      </c>
      <c r="E143" s="41">
        <v>1600</v>
      </c>
      <c r="F143" s="41">
        <v>1600</v>
      </c>
      <c r="G143" s="28">
        <v>1750</v>
      </c>
      <c r="H143" s="41">
        <v>1750</v>
      </c>
      <c r="I143" s="41">
        <v>1750</v>
      </c>
    </row>
    <row r="144" spans="1:9" ht="15">
      <c r="A144" s="84"/>
      <c r="B144" s="42">
        <v>630</v>
      </c>
      <c r="C144" s="43">
        <v>36334.49</v>
      </c>
      <c r="D144" s="43">
        <v>45160.65</v>
      </c>
      <c r="E144" s="44">
        <v>38130</v>
      </c>
      <c r="F144" s="44">
        <v>47630</v>
      </c>
      <c r="G144" s="32">
        <v>41430</v>
      </c>
      <c r="H144" s="44">
        <v>41130</v>
      </c>
      <c r="I144" s="44">
        <v>41150</v>
      </c>
    </row>
    <row r="145" spans="1:9" ht="15">
      <c r="A145" s="84"/>
      <c r="B145" s="42"/>
      <c r="C145" s="43"/>
      <c r="D145" s="43"/>
      <c r="E145" s="44"/>
      <c r="F145" s="44"/>
      <c r="G145" s="32"/>
      <c r="H145" s="44"/>
      <c r="I145" s="44"/>
    </row>
    <row r="146" spans="1:9" ht="15">
      <c r="A146" s="78" t="s">
        <v>58</v>
      </c>
      <c r="B146" s="42">
        <v>610</v>
      </c>
      <c r="C146" s="43">
        <v>13775.17</v>
      </c>
      <c r="D146" s="43">
        <v>14030.47</v>
      </c>
      <c r="E146" s="44">
        <v>13760</v>
      </c>
      <c r="F146" s="44">
        <v>13760</v>
      </c>
      <c r="G146" s="32">
        <v>14627</v>
      </c>
      <c r="H146" s="44">
        <v>14627</v>
      </c>
      <c r="I146" s="44">
        <v>14627</v>
      </c>
    </row>
    <row r="147" spans="1:9" ht="15">
      <c r="A147" s="84"/>
      <c r="B147" s="42">
        <v>620</v>
      </c>
      <c r="C147" s="43">
        <v>4825.92</v>
      </c>
      <c r="D147" s="43">
        <v>4905.47</v>
      </c>
      <c r="E147" s="44">
        <v>5033</v>
      </c>
      <c r="F147" s="44">
        <v>5033</v>
      </c>
      <c r="G147" s="32">
        <v>5335</v>
      </c>
      <c r="H147" s="44">
        <v>5335</v>
      </c>
      <c r="I147" s="44">
        <v>5335</v>
      </c>
    </row>
    <row r="148" spans="1:9" ht="15">
      <c r="A148" s="84"/>
      <c r="B148" s="42">
        <v>630</v>
      </c>
      <c r="C148" s="43">
        <v>16129.59</v>
      </c>
      <c r="D148" s="43">
        <v>13111.83</v>
      </c>
      <c r="E148" s="44">
        <v>24935</v>
      </c>
      <c r="F148" s="44">
        <v>29535</v>
      </c>
      <c r="G148" s="32">
        <v>14489</v>
      </c>
      <c r="H148" s="44">
        <v>14359</v>
      </c>
      <c r="I148" s="44">
        <v>12459</v>
      </c>
    </row>
    <row r="149" spans="1:9" s="18" customFormat="1" ht="15">
      <c r="A149" s="85"/>
      <c r="B149" s="45">
        <v>710</v>
      </c>
      <c r="C149" s="46">
        <v>0</v>
      </c>
      <c r="D149" s="46">
        <v>0</v>
      </c>
      <c r="E149" s="47">
        <v>0</v>
      </c>
      <c r="F149" s="47"/>
      <c r="G149" s="48">
        <v>30600</v>
      </c>
      <c r="H149" s="47">
        <v>0</v>
      </c>
      <c r="I149" s="47"/>
    </row>
    <row r="150" spans="1:9" ht="15">
      <c r="A150" s="78" t="s">
        <v>59</v>
      </c>
      <c r="B150" s="42">
        <v>630</v>
      </c>
      <c r="C150" s="43">
        <v>1906.29</v>
      </c>
      <c r="D150" s="43">
        <v>2010.91</v>
      </c>
      <c r="E150" s="44">
        <v>4850</v>
      </c>
      <c r="F150" s="44">
        <v>5062</v>
      </c>
      <c r="G150" s="32">
        <v>3200</v>
      </c>
      <c r="H150" s="44">
        <v>3520</v>
      </c>
      <c r="I150" s="44">
        <v>3570</v>
      </c>
    </row>
    <row r="151" spans="1:9" ht="15">
      <c r="A151" s="78" t="s">
        <v>60</v>
      </c>
      <c r="B151" s="42">
        <v>640</v>
      </c>
      <c r="C151" s="43">
        <v>3150</v>
      </c>
      <c r="D151" s="43">
        <v>6179</v>
      </c>
      <c r="E151" s="44">
        <v>6500</v>
      </c>
      <c r="F151" s="44">
        <v>8500</v>
      </c>
      <c r="G151" s="32">
        <v>6500</v>
      </c>
      <c r="H151" s="44">
        <v>6600</v>
      </c>
      <c r="I151" s="44">
        <v>6600</v>
      </c>
    </row>
    <row r="152" spans="1:9" ht="15">
      <c r="A152" s="92" t="s">
        <v>61</v>
      </c>
      <c r="B152" s="63">
        <v>630</v>
      </c>
      <c r="C152" s="64">
        <v>0</v>
      </c>
      <c r="D152" s="64">
        <v>0</v>
      </c>
      <c r="E152" s="65">
        <v>400</v>
      </c>
      <c r="F152" s="65">
        <v>900</v>
      </c>
      <c r="G152" s="66">
        <v>1300</v>
      </c>
      <c r="H152" s="65">
        <v>1000</v>
      </c>
      <c r="I152" s="65">
        <v>1000</v>
      </c>
    </row>
    <row r="153" spans="1:9" s="18" customFormat="1" ht="16.5" thickBot="1">
      <c r="A153" s="88"/>
      <c r="B153" s="61">
        <v>710</v>
      </c>
      <c r="C153" s="58">
        <v>0</v>
      </c>
      <c r="D153" s="58">
        <v>0</v>
      </c>
      <c r="E153" s="59">
        <v>0</v>
      </c>
      <c r="F153" s="59">
        <v>3500</v>
      </c>
      <c r="G153" s="60">
        <v>0</v>
      </c>
      <c r="H153" s="59">
        <v>0</v>
      </c>
      <c r="I153" s="59">
        <v>0</v>
      </c>
    </row>
    <row r="154" spans="1:9" s="5" customFormat="1" ht="16.5" thickBot="1">
      <c r="A154" s="132" t="s">
        <v>95</v>
      </c>
      <c r="B154" s="133"/>
      <c r="C154" s="37">
        <f>SUM(C143:C153)</f>
        <v>78265.46999999999</v>
      </c>
      <c r="D154" s="37">
        <f aca="true" t="shared" si="8" ref="D154:I154">SUM(D143:D153)</f>
        <v>86348.40000000001</v>
      </c>
      <c r="E154" s="37">
        <f t="shared" si="8"/>
        <v>95208</v>
      </c>
      <c r="F154" s="37">
        <f t="shared" si="8"/>
        <v>115520</v>
      </c>
      <c r="G154" s="37">
        <f t="shared" si="8"/>
        <v>119231</v>
      </c>
      <c r="H154" s="37">
        <f t="shared" si="8"/>
        <v>88321</v>
      </c>
      <c r="I154" s="37">
        <f t="shared" si="8"/>
        <v>86491</v>
      </c>
    </row>
    <row r="155" spans="1:9" ht="15">
      <c r="A155" s="80" t="s">
        <v>62</v>
      </c>
      <c r="B155" s="39">
        <v>630</v>
      </c>
      <c r="C155" s="40">
        <v>54558.77</v>
      </c>
      <c r="D155" s="40">
        <v>50170.77</v>
      </c>
      <c r="E155" s="41">
        <v>50000</v>
      </c>
      <c r="F155" s="41">
        <v>65310</v>
      </c>
      <c r="G155" s="28">
        <v>52000</v>
      </c>
      <c r="H155" s="41">
        <v>52000</v>
      </c>
      <c r="I155" s="41">
        <v>52000</v>
      </c>
    </row>
    <row r="156" spans="1:9" s="18" customFormat="1" ht="15">
      <c r="A156" s="87"/>
      <c r="B156" s="52">
        <v>710</v>
      </c>
      <c r="C156" s="53">
        <v>0</v>
      </c>
      <c r="D156" s="53">
        <v>0</v>
      </c>
      <c r="E156" s="54">
        <v>0</v>
      </c>
      <c r="F156" s="54">
        <v>246954</v>
      </c>
      <c r="G156" s="55"/>
      <c r="H156" s="54"/>
      <c r="I156" s="54"/>
    </row>
    <row r="157" spans="1:9" ht="26.25">
      <c r="A157" s="78" t="s">
        <v>80</v>
      </c>
      <c r="B157" s="42">
        <v>610</v>
      </c>
      <c r="C157" s="43">
        <v>367.27</v>
      </c>
      <c r="D157" s="43">
        <v>420</v>
      </c>
      <c r="E157" s="44">
        <v>420</v>
      </c>
      <c r="F157" s="44">
        <v>425</v>
      </c>
      <c r="G157" s="32">
        <v>420</v>
      </c>
      <c r="H157" s="44">
        <v>420</v>
      </c>
      <c r="I157" s="44">
        <v>420</v>
      </c>
    </row>
    <row r="158" spans="1:9" ht="15">
      <c r="A158" s="84"/>
      <c r="B158" s="42">
        <v>620</v>
      </c>
      <c r="C158" s="43">
        <v>147</v>
      </c>
      <c r="D158" s="43">
        <v>147</v>
      </c>
      <c r="E158" s="44">
        <v>147</v>
      </c>
      <c r="F158" s="44">
        <v>147</v>
      </c>
      <c r="G158" s="32">
        <v>147</v>
      </c>
      <c r="H158" s="44">
        <v>147</v>
      </c>
      <c r="I158" s="44">
        <v>147</v>
      </c>
    </row>
    <row r="159" spans="1:9" ht="15">
      <c r="A159" s="84"/>
      <c r="B159" s="42">
        <v>630</v>
      </c>
      <c r="C159" s="43">
        <v>76</v>
      </c>
      <c r="D159" s="43">
        <v>37.37</v>
      </c>
      <c r="E159" s="44">
        <v>37</v>
      </c>
      <c r="F159" s="44">
        <v>37</v>
      </c>
      <c r="G159" s="32">
        <v>43</v>
      </c>
      <c r="H159" s="44">
        <v>43</v>
      </c>
      <c r="I159" s="44">
        <v>43</v>
      </c>
    </row>
    <row r="160" spans="1:9" ht="15">
      <c r="A160" s="78" t="s">
        <v>63</v>
      </c>
      <c r="B160" s="42">
        <v>610</v>
      </c>
      <c r="C160" s="43">
        <v>4441.23</v>
      </c>
      <c r="D160" s="43">
        <v>4418</v>
      </c>
      <c r="E160" s="44">
        <v>4418</v>
      </c>
      <c r="F160" s="44">
        <v>4469</v>
      </c>
      <c r="G160" s="32">
        <v>4418</v>
      </c>
      <c r="H160" s="44">
        <v>4418</v>
      </c>
      <c r="I160" s="44">
        <v>4418</v>
      </c>
    </row>
    <row r="161" spans="1:9" ht="15">
      <c r="A161" s="84"/>
      <c r="B161" s="42">
        <v>620</v>
      </c>
      <c r="C161" s="43">
        <v>1521</v>
      </c>
      <c r="D161" s="43">
        <v>1544</v>
      </c>
      <c r="E161" s="44">
        <v>1544</v>
      </c>
      <c r="F161" s="44">
        <v>1544</v>
      </c>
      <c r="G161" s="32">
        <v>1544</v>
      </c>
      <c r="H161" s="44">
        <v>1544</v>
      </c>
      <c r="I161" s="44">
        <v>1544</v>
      </c>
    </row>
    <row r="162" spans="1:9" ht="15">
      <c r="A162" s="84"/>
      <c r="B162" s="42">
        <v>630</v>
      </c>
      <c r="C162" s="43">
        <v>0</v>
      </c>
      <c r="D162" s="43">
        <v>35.57</v>
      </c>
      <c r="E162" s="44">
        <v>35</v>
      </c>
      <c r="F162" s="44">
        <v>35</v>
      </c>
      <c r="G162" s="32">
        <v>88</v>
      </c>
      <c r="H162" s="44">
        <v>88</v>
      </c>
      <c r="I162" s="44">
        <v>88</v>
      </c>
    </row>
    <row r="163" spans="1:9" ht="15">
      <c r="A163" s="78" t="s">
        <v>64</v>
      </c>
      <c r="B163" s="42">
        <v>620</v>
      </c>
      <c r="C163" s="43">
        <v>1174.23</v>
      </c>
      <c r="D163" s="43">
        <v>3235.72</v>
      </c>
      <c r="E163" s="44">
        <v>2800</v>
      </c>
      <c r="F163" s="44">
        <v>2450</v>
      </c>
      <c r="G163" s="32">
        <v>2000</v>
      </c>
      <c r="H163" s="44">
        <v>2000</v>
      </c>
      <c r="I163" s="44">
        <v>2000</v>
      </c>
    </row>
    <row r="164" spans="1:9" ht="15">
      <c r="A164" s="84"/>
      <c r="B164" s="42">
        <v>630</v>
      </c>
      <c r="C164" s="43">
        <v>31773.44</v>
      </c>
      <c r="D164" s="43">
        <v>52652.61</v>
      </c>
      <c r="E164" s="44">
        <v>37653</v>
      </c>
      <c r="F164" s="44">
        <v>42556</v>
      </c>
      <c r="G164" s="32">
        <v>41310</v>
      </c>
      <c r="H164" s="44">
        <v>40610</v>
      </c>
      <c r="I164" s="44">
        <v>41310</v>
      </c>
    </row>
    <row r="165" spans="1:9" s="18" customFormat="1" ht="15">
      <c r="A165" s="85"/>
      <c r="B165" s="45">
        <v>710</v>
      </c>
      <c r="C165" s="46">
        <v>0</v>
      </c>
      <c r="D165" s="46">
        <v>0</v>
      </c>
      <c r="E165" s="47">
        <v>0</v>
      </c>
      <c r="F165" s="47">
        <v>12000</v>
      </c>
      <c r="G165" s="48"/>
      <c r="H165" s="47">
        <v>10000</v>
      </c>
      <c r="I165" s="47"/>
    </row>
    <row r="166" spans="1:9" ht="15">
      <c r="A166" s="78" t="s">
        <v>65</v>
      </c>
      <c r="B166" s="42">
        <v>630</v>
      </c>
      <c r="C166" s="43">
        <v>47552.47</v>
      </c>
      <c r="D166" s="43">
        <v>0</v>
      </c>
      <c r="E166" s="44">
        <v>0</v>
      </c>
      <c r="F166" s="44">
        <v>0</v>
      </c>
      <c r="G166" s="32">
        <v>1037</v>
      </c>
      <c r="H166" s="44">
        <v>1037</v>
      </c>
      <c r="I166" s="44">
        <v>1037</v>
      </c>
    </row>
    <row r="167" spans="1:9" s="18" customFormat="1" ht="15">
      <c r="A167" s="85"/>
      <c r="B167" s="45">
        <v>710</v>
      </c>
      <c r="C167" s="46">
        <v>99121.98</v>
      </c>
      <c r="D167" s="46">
        <v>0</v>
      </c>
      <c r="E167" s="47">
        <v>0</v>
      </c>
      <c r="F167" s="47">
        <v>0</v>
      </c>
      <c r="G167" s="48"/>
      <c r="H167" s="47"/>
      <c r="I167" s="47"/>
    </row>
    <row r="168" spans="1:9" ht="15">
      <c r="A168" s="78" t="s">
        <v>66</v>
      </c>
      <c r="B168" s="42">
        <v>630</v>
      </c>
      <c r="C168" s="43">
        <v>16918.8</v>
      </c>
      <c r="D168" s="43">
        <v>52626.38</v>
      </c>
      <c r="E168" s="44">
        <v>0</v>
      </c>
      <c r="F168" s="44">
        <v>4627</v>
      </c>
      <c r="G168" s="32">
        <v>4627</v>
      </c>
      <c r="H168" s="44">
        <v>4627</v>
      </c>
      <c r="I168" s="44">
        <v>4627</v>
      </c>
    </row>
    <row r="169" spans="1:9" s="18" customFormat="1" ht="15">
      <c r="A169" s="85"/>
      <c r="B169" s="45">
        <v>710</v>
      </c>
      <c r="C169" s="46">
        <v>961310.71</v>
      </c>
      <c r="D169" s="46">
        <v>1626397.1</v>
      </c>
      <c r="E169" s="47">
        <v>0</v>
      </c>
      <c r="F169" s="47">
        <v>0</v>
      </c>
      <c r="G169" s="48">
        <v>0</v>
      </c>
      <c r="H169" s="47">
        <v>0</v>
      </c>
      <c r="I169" s="47">
        <v>0</v>
      </c>
    </row>
    <row r="170" spans="1:9" ht="26.25">
      <c r="A170" s="92" t="s">
        <v>67</v>
      </c>
      <c r="B170" s="63">
        <v>630</v>
      </c>
      <c r="C170" s="64">
        <v>0</v>
      </c>
      <c r="D170" s="64"/>
      <c r="E170" s="65"/>
      <c r="F170" s="65"/>
      <c r="G170" s="66"/>
      <c r="H170" s="65"/>
      <c r="I170" s="65"/>
    </row>
    <row r="171" spans="1:9" ht="16.5" thickBot="1">
      <c r="A171" s="93" t="s">
        <v>133</v>
      </c>
      <c r="B171" s="69">
        <v>630</v>
      </c>
      <c r="C171" s="70">
        <v>0</v>
      </c>
      <c r="D171" s="70">
        <v>0</v>
      </c>
      <c r="E171" s="71">
        <v>1000</v>
      </c>
      <c r="F171" s="71">
        <v>1000</v>
      </c>
      <c r="G171" s="72">
        <v>1800</v>
      </c>
      <c r="H171" s="71">
        <v>1800</v>
      </c>
      <c r="I171" s="71">
        <v>1800</v>
      </c>
    </row>
    <row r="172" spans="1:16" s="5" customFormat="1" ht="16.5" thickBot="1">
      <c r="A172" s="132" t="s">
        <v>96</v>
      </c>
      <c r="B172" s="133"/>
      <c r="C172" s="37">
        <f aca="true" t="shared" si="9" ref="C172:I172">SUM(C155:C171)</f>
        <v>1218962.9</v>
      </c>
      <c r="D172" s="37">
        <f t="shared" si="9"/>
        <v>1791684.52</v>
      </c>
      <c r="E172" s="37">
        <f t="shared" si="9"/>
        <v>98054</v>
      </c>
      <c r="F172" s="37">
        <f t="shared" si="9"/>
        <v>381554</v>
      </c>
      <c r="G172" s="37">
        <f t="shared" si="9"/>
        <v>109434</v>
      </c>
      <c r="H172" s="37">
        <f t="shared" si="9"/>
        <v>118734</v>
      </c>
      <c r="I172" s="37">
        <f t="shared" si="9"/>
        <v>109434</v>
      </c>
      <c r="K172" s="6"/>
      <c r="L172" s="6"/>
      <c r="M172" s="6"/>
      <c r="N172" s="6"/>
      <c r="O172" s="6"/>
      <c r="P172" s="6"/>
    </row>
    <row r="173" spans="1:9" ht="26.25">
      <c r="A173" s="80" t="s">
        <v>68</v>
      </c>
      <c r="B173" s="39">
        <v>620</v>
      </c>
      <c r="C173" s="40">
        <v>151.51</v>
      </c>
      <c r="D173" s="40">
        <v>93.65</v>
      </c>
      <c r="E173" s="41">
        <v>380</v>
      </c>
      <c r="F173" s="41">
        <v>380</v>
      </c>
      <c r="G173" s="28">
        <v>315</v>
      </c>
      <c r="H173" s="41">
        <v>315</v>
      </c>
      <c r="I173" s="41">
        <v>315</v>
      </c>
    </row>
    <row r="174" spans="1:9" ht="15">
      <c r="A174" s="84"/>
      <c r="B174" s="42">
        <v>630</v>
      </c>
      <c r="C174" s="43">
        <v>86047.45</v>
      </c>
      <c r="D174" s="43">
        <v>111822.47000000002</v>
      </c>
      <c r="E174" s="44">
        <v>144990</v>
      </c>
      <c r="F174" s="44">
        <v>183327</v>
      </c>
      <c r="G174" s="32">
        <v>113728</v>
      </c>
      <c r="H174" s="44">
        <v>117728</v>
      </c>
      <c r="I174" s="44">
        <v>117728</v>
      </c>
    </row>
    <row r="175" spans="1:9" s="18" customFormat="1" ht="16.5" thickBot="1">
      <c r="A175" s="94" t="s">
        <v>69</v>
      </c>
      <c r="B175" s="45">
        <v>710</v>
      </c>
      <c r="C175" s="46">
        <v>112108.78</v>
      </c>
      <c r="D175" s="46">
        <v>28619.84</v>
      </c>
      <c r="E175" s="47">
        <v>918704</v>
      </c>
      <c r="F175" s="47">
        <v>2545699</v>
      </c>
      <c r="G175" s="48">
        <v>1834542</v>
      </c>
      <c r="H175" s="47">
        <v>0</v>
      </c>
      <c r="I175" s="47">
        <v>0</v>
      </c>
    </row>
    <row r="176" spans="1:14" s="5" customFormat="1" ht="16.5" thickBot="1">
      <c r="A176" s="132" t="s">
        <v>85</v>
      </c>
      <c r="B176" s="133"/>
      <c r="C176" s="37">
        <f>SUM(C173:C175)</f>
        <v>198307.74</v>
      </c>
      <c r="D176" s="37">
        <f aca="true" t="shared" si="10" ref="D176:I176">SUM(D173:D175)</f>
        <v>140535.96000000002</v>
      </c>
      <c r="E176" s="37">
        <f t="shared" si="10"/>
        <v>1064074</v>
      </c>
      <c r="F176" s="37">
        <f t="shared" si="10"/>
        <v>2729406</v>
      </c>
      <c r="G176" s="37">
        <f t="shared" si="10"/>
        <v>1948585</v>
      </c>
      <c r="H176" s="37">
        <f t="shared" si="10"/>
        <v>118043</v>
      </c>
      <c r="I176" s="37">
        <f t="shared" si="10"/>
        <v>118043</v>
      </c>
      <c r="K176" s="6"/>
      <c r="L176" s="6"/>
      <c r="M176" s="6"/>
      <c r="N176" s="6"/>
    </row>
    <row r="177" spans="1:9" ht="26.25">
      <c r="A177" s="80" t="s">
        <v>70</v>
      </c>
      <c r="B177" s="39">
        <v>630</v>
      </c>
      <c r="C177" s="40">
        <v>275.2</v>
      </c>
      <c r="D177" s="40">
        <v>1622.04</v>
      </c>
      <c r="E177" s="41">
        <v>900</v>
      </c>
      <c r="F177" s="41">
        <v>1900</v>
      </c>
      <c r="G177" s="28">
        <v>1900</v>
      </c>
      <c r="H177" s="41">
        <v>1900</v>
      </c>
      <c r="I177" s="41">
        <v>1900</v>
      </c>
    </row>
    <row r="178" spans="1:9" ht="15">
      <c r="A178" s="84"/>
      <c r="B178" s="42">
        <v>640</v>
      </c>
      <c r="C178" s="43">
        <v>7112.1</v>
      </c>
      <c r="D178" s="43">
        <v>8041.03</v>
      </c>
      <c r="E178" s="44">
        <v>9300</v>
      </c>
      <c r="F178" s="44">
        <v>13357</v>
      </c>
      <c r="G178" s="32">
        <v>14400</v>
      </c>
      <c r="H178" s="44">
        <v>14400</v>
      </c>
      <c r="I178" s="44">
        <v>14400</v>
      </c>
    </row>
    <row r="179" spans="1:9" ht="15">
      <c r="A179" s="78" t="s">
        <v>71</v>
      </c>
      <c r="B179" s="42">
        <v>640</v>
      </c>
      <c r="C179" s="43">
        <v>24716</v>
      </c>
      <c r="D179" s="43">
        <v>13940</v>
      </c>
      <c r="E179" s="44">
        <v>14000</v>
      </c>
      <c r="F179" s="44">
        <v>14000</v>
      </c>
      <c r="G179" s="32">
        <v>14000</v>
      </c>
      <c r="H179" s="44">
        <v>14000</v>
      </c>
      <c r="I179" s="44">
        <v>14000</v>
      </c>
    </row>
    <row r="180" spans="1:9" ht="15">
      <c r="A180" s="78" t="s">
        <v>72</v>
      </c>
      <c r="B180" s="42">
        <v>620</v>
      </c>
      <c r="C180" s="43">
        <v>146.24</v>
      </c>
      <c r="D180" s="43">
        <v>93.24</v>
      </c>
      <c r="E180" s="44">
        <v>240</v>
      </c>
      <c r="F180" s="44">
        <v>240</v>
      </c>
      <c r="G180" s="32">
        <v>200</v>
      </c>
      <c r="H180" s="44">
        <v>200</v>
      </c>
      <c r="I180" s="44">
        <v>200</v>
      </c>
    </row>
    <row r="181" spans="1:9" ht="15">
      <c r="A181" s="84"/>
      <c r="B181" s="42">
        <v>630</v>
      </c>
      <c r="C181" s="43">
        <v>4162.18</v>
      </c>
      <c r="D181" s="43">
        <v>1857.0900000000001</v>
      </c>
      <c r="E181" s="44">
        <v>1870</v>
      </c>
      <c r="F181" s="44">
        <v>1870</v>
      </c>
      <c r="G181" s="32">
        <v>1870</v>
      </c>
      <c r="H181" s="44">
        <v>1870</v>
      </c>
      <c r="I181" s="44">
        <v>1870</v>
      </c>
    </row>
    <row r="182" spans="1:9" ht="15">
      <c r="A182" s="78" t="s">
        <v>73</v>
      </c>
      <c r="B182" s="42">
        <v>610</v>
      </c>
      <c r="C182" s="43">
        <v>66227.81</v>
      </c>
      <c r="D182" s="43">
        <v>69409.91</v>
      </c>
      <c r="E182" s="44">
        <v>68560</v>
      </c>
      <c r="F182" s="44">
        <v>68440</v>
      </c>
      <c r="G182" s="32">
        <v>72297</v>
      </c>
      <c r="H182" s="44">
        <v>72297</v>
      </c>
      <c r="I182" s="44">
        <v>72297</v>
      </c>
    </row>
    <row r="183" spans="1:9" ht="15">
      <c r="A183" s="84"/>
      <c r="B183" s="42">
        <v>620</v>
      </c>
      <c r="C183" s="43">
        <v>24444.54</v>
      </c>
      <c r="D183" s="43">
        <v>25014.65</v>
      </c>
      <c r="E183" s="44">
        <v>25212</v>
      </c>
      <c r="F183" s="44">
        <v>25212</v>
      </c>
      <c r="G183" s="32">
        <v>26473</v>
      </c>
      <c r="H183" s="44">
        <v>26473</v>
      </c>
      <c r="I183" s="44">
        <v>26473</v>
      </c>
    </row>
    <row r="184" spans="1:9" ht="15">
      <c r="A184" s="84"/>
      <c r="B184" s="42">
        <v>630</v>
      </c>
      <c r="C184" s="43">
        <v>14955.29</v>
      </c>
      <c r="D184" s="43">
        <v>16452.909999999996</v>
      </c>
      <c r="E184" s="44">
        <v>16000</v>
      </c>
      <c r="F184" s="44">
        <v>16000</v>
      </c>
      <c r="G184" s="32">
        <v>16468</v>
      </c>
      <c r="H184" s="44">
        <v>15918</v>
      </c>
      <c r="I184" s="44">
        <v>16468</v>
      </c>
    </row>
    <row r="185" spans="1:9" ht="15">
      <c r="A185" s="84"/>
      <c r="B185" s="42">
        <v>640</v>
      </c>
      <c r="C185" s="43">
        <v>157.23</v>
      </c>
      <c r="D185" s="43">
        <v>159.34</v>
      </c>
      <c r="E185" s="44">
        <v>0</v>
      </c>
      <c r="F185" s="44">
        <v>1151</v>
      </c>
      <c r="G185" s="32">
        <v>300</v>
      </c>
      <c r="H185" s="44">
        <v>300</v>
      </c>
      <c r="I185" s="44">
        <v>300</v>
      </c>
    </row>
    <row r="186" spans="1:9" s="18" customFormat="1" ht="15">
      <c r="A186" s="85"/>
      <c r="B186" s="45">
        <v>710</v>
      </c>
      <c r="C186" s="46">
        <v>0</v>
      </c>
      <c r="D186" s="46">
        <v>0</v>
      </c>
      <c r="E186" s="47">
        <v>0</v>
      </c>
      <c r="F186" s="47">
        <v>31500</v>
      </c>
      <c r="G186" s="48"/>
      <c r="H186" s="47"/>
      <c r="I186" s="47"/>
    </row>
    <row r="187" spans="1:9" ht="15">
      <c r="A187" s="78" t="s">
        <v>74</v>
      </c>
      <c r="B187" s="42">
        <v>610</v>
      </c>
      <c r="C187" s="43">
        <v>39114.5</v>
      </c>
      <c r="D187" s="43">
        <v>39323.59</v>
      </c>
      <c r="E187" s="44">
        <v>44600</v>
      </c>
      <c r="F187" s="44">
        <v>41100</v>
      </c>
      <c r="G187" s="32">
        <v>38000</v>
      </c>
      <c r="H187" s="44">
        <v>38000</v>
      </c>
      <c r="I187" s="44">
        <v>38000</v>
      </c>
    </row>
    <row r="188" spans="1:9" ht="15">
      <c r="A188" s="84"/>
      <c r="B188" s="42">
        <v>620</v>
      </c>
      <c r="C188" s="43">
        <v>12903.62</v>
      </c>
      <c r="D188" s="43">
        <v>12963.46</v>
      </c>
      <c r="E188" s="44">
        <v>15590</v>
      </c>
      <c r="F188" s="44">
        <v>15590</v>
      </c>
      <c r="G188" s="32">
        <v>13386</v>
      </c>
      <c r="H188" s="44">
        <v>13386</v>
      </c>
      <c r="I188" s="44">
        <v>13386</v>
      </c>
    </row>
    <row r="189" spans="1:9" ht="15">
      <c r="A189" s="84"/>
      <c r="B189" s="42">
        <v>630</v>
      </c>
      <c r="C189" s="43">
        <v>4408.7300000000005</v>
      </c>
      <c r="D189" s="43">
        <v>3810.67</v>
      </c>
      <c r="E189" s="44">
        <v>3940</v>
      </c>
      <c r="F189" s="44">
        <v>4140</v>
      </c>
      <c r="G189" s="32">
        <v>4639</v>
      </c>
      <c r="H189" s="44">
        <v>4639</v>
      </c>
      <c r="I189" s="44">
        <v>4639</v>
      </c>
    </row>
    <row r="190" spans="1:9" ht="15">
      <c r="A190" s="84"/>
      <c r="B190" s="42">
        <v>640</v>
      </c>
      <c r="C190" s="43">
        <v>266.29</v>
      </c>
      <c r="D190" s="43">
        <v>5.78</v>
      </c>
      <c r="E190" s="44">
        <v>0</v>
      </c>
      <c r="F190" s="44">
        <v>800</v>
      </c>
      <c r="G190" s="32"/>
      <c r="H190" s="44"/>
      <c r="I190" s="44"/>
    </row>
    <row r="191" spans="1:9" ht="15">
      <c r="A191" s="78" t="s">
        <v>75</v>
      </c>
      <c r="B191" s="42">
        <v>620</v>
      </c>
      <c r="C191" s="43">
        <v>0</v>
      </c>
      <c r="D191" s="43"/>
      <c r="E191" s="44"/>
      <c r="F191" s="44"/>
      <c r="G191" s="32"/>
      <c r="H191" s="44"/>
      <c r="I191" s="44"/>
    </row>
    <row r="192" spans="1:9" ht="15">
      <c r="A192" s="84"/>
      <c r="B192" s="42">
        <v>630</v>
      </c>
      <c r="C192" s="43">
        <v>0</v>
      </c>
      <c r="D192" s="43"/>
      <c r="E192" s="44"/>
      <c r="F192" s="44"/>
      <c r="G192" s="32"/>
      <c r="H192" s="44"/>
      <c r="I192" s="44"/>
    </row>
    <row r="193" spans="1:9" ht="15">
      <c r="A193" s="84"/>
      <c r="B193" s="42">
        <v>640</v>
      </c>
      <c r="C193" s="43">
        <v>0</v>
      </c>
      <c r="D193" s="43"/>
      <c r="E193" s="44"/>
      <c r="F193" s="44"/>
      <c r="G193" s="32"/>
      <c r="H193" s="44"/>
      <c r="I193" s="44"/>
    </row>
    <row r="194" spans="1:9" ht="15">
      <c r="A194" s="78" t="s">
        <v>76</v>
      </c>
      <c r="B194" s="42">
        <v>610</v>
      </c>
      <c r="C194" s="43">
        <v>8003.59</v>
      </c>
      <c r="D194" s="43">
        <v>8418.16</v>
      </c>
      <c r="E194" s="44">
        <v>4830</v>
      </c>
      <c r="F194" s="44">
        <v>4830</v>
      </c>
      <c r="G194" s="32">
        <v>5713</v>
      </c>
      <c r="H194" s="44">
        <v>5713</v>
      </c>
      <c r="I194" s="44">
        <v>5713</v>
      </c>
    </row>
    <row r="195" spans="1:9" ht="15">
      <c r="A195" s="95"/>
      <c r="B195" s="62">
        <v>620</v>
      </c>
      <c r="C195" s="56">
        <v>2797.05</v>
      </c>
      <c r="D195" s="56">
        <v>3060.33</v>
      </c>
      <c r="E195" s="57">
        <v>2140</v>
      </c>
      <c r="F195" s="57">
        <v>2085</v>
      </c>
      <c r="G195" s="36">
        <v>2450</v>
      </c>
      <c r="H195" s="57">
        <v>2450</v>
      </c>
      <c r="I195" s="57">
        <v>2450</v>
      </c>
    </row>
    <row r="196" spans="1:9" ht="16.5" thickBot="1">
      <c r="A196" s="95"/>
      <c r="B196" s="62">
        <v>630</v>
      </c>
      <c r="C196" s="56">
        <v>2909.53</v>
      </c>
      <c r="D196" s="56">
        <v>4332.88</v>
      </c>
      <c r="E196" s="57">
        <v>4320</v>
      </c>
      <c r="F196" s="57">
        <v>4375</v>
      </c>
      <c r="G196" s="36">
        <v>4574</v>
      </c>
      <c r="H196" s="57">
        <v>4574</v>
      </c>
      <c r="I196" s="57">
        <v>4574</v>
      </c>
    </row>
    <row r="197" spans="1:9" s="5" customFormat="1" ht="16.5" thickBot="1">
      <c r="A197" s="132" t="s">
        <v>97</v>
      </c>
      <c r="B197" s="133"/>
      <c r="C197" s="37">
        <f>SUM(C177:C196)</f>
        <v>212599.90000000002</v>
      </c>
      <c r="D197" s="37">
        <f aca="true" t="shared" si="11" ref="D197:I197">SUM(D177:D196)</f>
        <v>208505.08</v>
      </c>
      <c r="E197" s="37">
        <f t="shared" si="11"/>
        <v>211502</v>
      </c>
      <c r="F197" s="37">
        <f t="shared" si="11"/>
        <v>246590</v>
      </c>
      <c r="G197" s="37">
        <f t="shared" si="11"/>
        <v>216670</v>
      </c>
      <c r="H197" s="37">
        <f t="shared" si="11"/>
        <v>216120</v>
      </c>
      <c r="I197" s="37">
        <f t="shared" si="11"/>
        <v>216670</v>
      </c>
    </row>
    <row r="198" spans="1:9" ht="15">
      <c r="A198" s="80" t="s">
        <v>77</v>
      </c>
      <c r="B198" s="39">
        <v>610</v>
      </c>
      <c r="C198" s="40">
        <v>251596.37</v>
      </c>
      <c r="D198" s="40">
        <v>258354.79</v>
      </c>
      <c r="E198" s="41">
        <v>286754</v>
      </c>
      <c r="F198" s="41">
        <v>286552</v>
      </c>
      <c r="G198" s="28">
        <v>292831</v>
      </c>
      <c r="H198" s="41">
        <v>292831</v>
      </c>
      <c r="I198" s="41">
        <v>292831</v>
      </c>
    </row>
    <row r="199" spans="1:9" ht="15">
      <c r="A199" s="84"/>
      <c r="B199" s="42">
        <v>620</v>
      </c>
      <c r="C199" s="43">
        <v>91367.68</v>
      </c>
      <c r="D199" s="43">
        <v>95480.83</v>
      </c>
      <c r="E199" s="44">
        <v>103051</v>
      </c>
      <c r="F199" s="44">
        <v>103051</v>
      </c>
      <c r="G199" s="32">
        <v>122152</v>
      </c>
      <c r="H199" s="44">
        <v>108636</v>
      </c>
      <c r="I199" s="44">
        <v>108636</v>
      </c>
    </row>
    <row r="200" spans="1:9" ht="15">
      <c r="A200" s="84"/>
      <c r="B200" s="42">
        <v>630</v>
      </c>
      <c r="C200" s="43">
        <v>118166.6</v>
      </c>
      <c r="D200" s="43">
        <v>113358.71</v>
      </c>
      <c r="E200" s="44">
        <v>110330</v>
      </c>
      <c r="F200" s="44">
        <v>118435</v>
      </c>
      <c r="G200" s="32">
        <v>116020</v>
      </c>
      <c r="H200" s="44">
        <v>113310</v>
      </c>
      <c r="I200" s="44">
        <v>113520</v>
      </c>
    </row>
    <row r="201" spans="1:9" ht="15">
      <c r="A201" s="84"/>
      <c r="B201" s="42">
        <v>640</v>
      </c>
      <c r="C201" s="43">
        <v>1169.17</v>
      </c>
      <c r="D201" s="43">
        <v>1700</v>
      </c>
      <c r="E201" s="44">
        <v>0</v>
      </c>
      <c r="F201" s="44">
        <v>4666</v>
      </c>
      <c r="G201" s="32">
        <v>39174</v>
      </c>
      <c r="H201" s="44">
        <v>500</v>
      </c>
      <c r="I201" s="44">
        <v>500</v>
      </c>
    </row>
    <row r="202" spans="1:9" ht="15">
      <c r="A202" s="84"/>
      <c r="B202" s="42">
        <v>650</v>
      </c>
      <c r="C202" s="43">
        <v>90727.34</v>
      </c>
      <c r="D202" s="43">
        <v>96989.17</v>
      </c>
      <c r="E202" s="44">
        <v>91076</v>
      </c>
      <c r="F202" s="44">
        <v>91076</v>
      </c>
      <c r="G202" s="32">
        <v>81524</v>
      </c>
      <c r="H202" s="44">
        <v>83010</v>
      </c>
      <c r="I202" s="44">
        <v>81600</v>
      </c>
    </row>
    <row r="203" spans="1:9" s="18" customFormat="1" ht="15">
      <c r="A203" s="85"/>
      <c r="B203" s="45">
        <v>710</v>
      </c>
      <c r="C203" s="46">
        <v>1822.92</v>
      </c>
      <c r="D203" s="46">
        <v>0</v>
      </c>
      <c r="E203" s="47">
        <v>0</v>
      </c>
      <c r="F203" s="47">
        <v>0</v>
      </c>
      <c r="G203" s="48"/>
      <c r="H203" s="47"/>
      <c r="I203" s="47"/>
    </row>
    <row r="204" spans="1:9" ht="27" thickBot="1">
      <c r="A204" s="78" t="s">
        <v>79</v>
      </c>
      <c r="B204" s="42">
        <v>820</v>
      </c>
      <c r="C204" s="43">
        <v>290904.91000000003</v>
      </c>
      <c r="D204" s="43">
        <v>780959.68</v>
      </c>
      <c r="E204" s="44">
        <v>295002</v>
      </c>
      <c r="F204" s="44">
        <v>1578280</v>
      </c>
      <c r="G204" s="32">
        <v>285088</v>
      </c>
      <c r="H204" s="44">
        <v>290088</v>
      </c>
      <c r="I204" s="44">
        <v>290088</v>
      </c>
    </row>
    <row r="205" spans="1:9" s="5" customFormat="1" ht="16.5" thickBot="1">
      <c r="A205" s="132" t="s">
        <v>98</v>
      </c>
      <c r="B205" s="133"/>
      <c r="C205" s="37">
        <f aca="true" t="shared" si="12" ref="C205:I205">SUM(C198:C204)</f>
        <v>845754.9900000001</v>
      </c>
      <c r="D205" s="37">
        <f t="shared" si="12"/>
        <v>1346843.1800000002</v>
      </c>
      <c r="E205" s="37">
        <f t="shared" si="12"/>
        <v>886213</v>
      </c>
      <c r="F205" s="37">
        <f t="shared" si="12"/>
        <v>2182060</v>
      </c>
      <c r="G205" s="37">
        <f t="shared" si="12"/>
        <v>936789</v>
      </c>
      <c r="H205" s="37">
        <f t="shared" si="12"/>
        <v>888375</v>
      </c>
      <c r="I205" s="37">
        <f t="shared" si="12"/>
        <v>887175</v>
      </c>
    </row>
    <row r="206" spans="1:9" ht="15">
      <c r="A206" s="96"/>
      <c r="B206" s="10"/>
      <c r="C206" s="16"/>
      <c r="D206" s="16"/>
      <c r="E206" s="11"/>
      <c r="F206" s="11"/>
      <c r="G206" s="11"/>
      <c r="H206" s="11"/>
      <c r="I206" s="11"/>
    </row>
    <row r="207" spans="1:9" ht="15">
      <c r="A207" s="96"/>
      <c r="B207" s="73" t="s">
        <v>106</v>
      </c>
      <c r="C207" s="74">
        <f aca="true" t="shared" si="13" ref="C207:I207">C9+C11+C19+C76+C88+C95+C102+C129+C142+C154+C172+C176+C197+C205</f>
        <v>8042653.700000001</v>
      </c>
      <c r="D207" s="74">
        <f t="shared" si="13"/>
        <v>7956513.460000001</v>
      </c>
      <c r="E207" s="74">
        <f t="shared" si="13"/>
        <v>5253697</v>
      </c>
      <c r="F207" s="74">
        <f t="shared" si="13"/>
        <v>9008553</v>
      </c>
      <c r="G207" s="74">
        <f t="shared" si="13"/>
        <v>6620171</v>
      </c>
      <c r="H207" s="74">
        <f t="shared" si="13"/>
        <v>4516450</v>
      </c>
      <c r="I207" s="74">
        <f t="shared" si="13"/>
        <v>4389552</v>
      </c>
    </row>
    <row r="208" spans="1:9" ht="15">
      <c r="A208" s="96"/>
      <c r="B208" s="9" t="s">
        <v>107</v>
      </c>
      <c r="C208" s="43">
        <f>C207-C209-C210</f>
        <v>4176047.660000001</v>
      </c>
      <c r="D208" s="43">
        <f aca="true" t="shared" si="14" ref="D208:I208">D207-D209-D210</f>
        <v>4179074.7100000004</v>
      </c>
      <c r="E208" s="44">
        <f t="shared" si="14"/>
        <v>3990395</v>
      </c>
      <c r="F208" s="44">
        <f t="shared" si="14"/>
        <v>4351368</v>
      </c>
      <c r="G208" s="44">
        <f t="shared" si="14"/>
        <v>4216941</v>
      </c>
      <c r="H208" s="44">
        <f t="shared" si="14"/>
        <v>4172362</v>
      </c>
      <c r="I208" s="44">
        <f t="shared" si="14"/>
        <v>4069464</v>
      </c>
    </row>
    <row r="209" spans="1:9" ht="15">
      <c r="A209" s="96"/>
      <c r="B209" s="9" t="s">
        <v>108</v>
      </c>
      <c r="C209" s="43">
        <f aca="true" t="shared" si="15" ref="C209:I209">C16+C36+C83+C94+C98+C106+C132+C156+C167+C165+C186+C203+C92+C121+C169+C175+C18+C34+C119+C153+C149+C140+C136+C123+C104+C81</f>
        <v>3575701.13</v>
      </c>
      <c r="D209" s="43">
        <f t="shared" si="15"/>
        <v>2996479.07</v>
      </c>
      <c r="E209" s="43">
        <f t="shared" si="15"/>
        <v>968300</v>
      </c>
      <c r="F209" s="43">
        <f t="shared" si="15"/>
        <v>3078905</v>
      </c>
      <c r="G209" s="43">
        <f t="shared" si="15"/>
        <v>2118142</v>
      </c>
      <c r="H209" s="43">
        <f t="shared" si="15"/>
        <v>54000</v>
      </c>
      <c r="I209" s="43">
        <f t="shared" si="15"/>
        <v>30000</v>
      </c>
    </row>
    <row r="210" spans="1:9" ht="15">
      <c r="A210" s="96"/>
      <c r="B210" s="9" t="s">
        <v>109</v>
      </c>
      <c r="C210" s="43">
        <f>C204</f>
        <v>290904.91000000003</v>
      </c>
      <c r="D210" s="43">
        <f aca="true" t="shared" si="16" ref="D210:I210">D204</f>
        <v>780959.68</v>
      </c>
      <c r="E210" s="43">
        <f t="shared" si="16"/>
        <v>295002</v>
      </c>
      <c r="F210" s="43">
        <f t="shared" si="16"/>
        <v>1578280</v>
      </c>
      <c r="G210" s="43">
        <f t="shared" si="16"/>
        <v>285088</v>
      </c>
      <c r="H210" s="43">
        <f t="shared" si="16"/>
        <v>290088</v>
      </c>
      <c r="I210" s="43">
        <f t="shared" si="16"/>
        <v>290088</v>
      </c>
    </row>
    <row r="211" spans="1:9" ht="15">
      <c r="A211" s="96"/>
      <c r="B211" s="10"/>
      <c r="C211" s="16"/>
      <c r="D211" s="16"/>
      <c r="E211" s="11"/>
      <c r="F211" s="11"/>
      <c r="G211" s="11"/>
      <c r="H211" s="11"/>
      <c r="I211" s="11"/>
    </row>
    <row r="212" spans="1:4" ht="31.5">
      <c r="A212" s="97" t="s">
        <v>113</v>
      </c>
      <c r="B212" s="12"/>
      <c r="C212" s="17"/>
      <c r="D212" s="17"/>
    </row>
    <row r="213" spans="1:3" ht="26.25" customHeight="1">
      <c r="A213" s="131" t="s">
        <v>99</v>
      </c>
      <c r="B213" s="131"/>
      <c r="C213" s="131"/>
    </row>
    <row r="214" spans="1:3" ht="15">
      <c r="A214" s="131" t="s">
        <v>100</v>
      </c>
      <c r="B214" s="131"/>
      <c r="C214" s="131"/>
    </row>
    <row r="215" spans="1:3" ht="15">
      <c r="A215" s="131" t="s">
        <v>101</v>
      </c>
      <c r="B215" s="131"/>
      <c r="C215" s="131"/>
    </row>
    <row r="216" spans="1:4" ht="15">
      <c r="A216" s="131" t="s">
        <v>102</v>
      </c>
      <c r="B216" s="131"/>
      <c r="C216" s="131"/>
      <c r="D216" s="75"/>
    </row>
    <row r="217" spans="1:3" ht="18" customHeight="1">
      <c r="A217" s="131" t="s">
        <v>127</v>
      </c>
      <c r="B217" s="131"/>
      <c r="C217" s="131"/>
    </row>
    <row r="218" spans="1:3" ht="18" customHeight="1">
      <c r="A218" s="131" t="s">
        <v>103</v>
      </c>
      <c r="B218" s="131"/>
      <c r="C218" s="131"/>
    </row>
    <row r="219" spans="1:3" ht="15">
      <c r="A219" s="131" t="s">
        <v>104</v>
      </c>
      <c r="B219" s="131"/>
      <c r="C219" s="131"/>
    </row>
    <row r="220" spans="1:3" ht="15" customHeight="1">
      <c r="A220" s="131" t="s">
        <v>105</v>
      </c>
      <c r="B220" s="131"/>
      <c r="C220" s="131"/>
    </row>
  </sheetData>
  <mergeCells count="24">
    <mergeCell ref="A95:B95"/>
    <mergeCell ref="A102:B102"/>
    <mergeCell ref="A129:B129"/>
    <mergeCell ref="A142:B142"/>
    <mergeCell ref="A1:I1"/>
    <mergeCell ref="A88:B88"/>
    <mergeCell ref="A2:I2"/>
    <mergeCell ref="A9:B9"/>
    <mergeCell ref="A11:B11"/>
    <mergeCell ref="A19:B19"/>
    <mergeCell ref="A76:B76"/>
    <mergeCell ref="A217:C217"/>
    <mergeCell ref="A218:C218"/>
    <mergeCell ref="A219:C219"/>
    <mergeCell ref="A220:C220"/>
    <mergeCell ref="A154:B154"/>
    <mergeCell ref="A213:C213"/>
    <mergeCell ref="A214:C214"/>
    <mergeCell ref="A215:C215"/>
    <mergeCell ref="A216:C216"/>
    <mergeCell ref="A172:B172"/>
    <mergeCell ref="A176:B176"/>
    <mergeCell ref="A197:B197"/>
    <mergeCell ref="A205:B20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:A23"/>
  <sheetViews>
    <sheetView workbookViewId="0" topLeftCell="A1">
      <selection activeCell="B39" sqref="B39"/>
    </sheetView>
  </sheetViews>
  <sheetFormatPr defaultColWidth="9.140625" defaultRowHeight="15"/>
  <cols>
    <col min="1" max="1" width="6.00390625" style="13" customWidth="1"/>
    <col min="2" max="2" width="41.140625" style="13" customWidth="1"/>
    <col min="3" max="4" width="9.140625" style="13" customWidth="1"/>
    <col min="5" max="5" width="38.7109375" style="13" customWidth="1"/>
    <col min="6" max="16384" width="9.140625" style="13" customWidth="1"/>
  </cols>
  <sheetData>
    <row r="23" ht="15">
      <c r="A23" s="14"/>
    </row>
  </sheetData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legutkova</dc:creator>
  <cp:keywords/>
  <dc:description/>
  <cp:lastModifiedBy>KUŠMÍREKOVÁ Mária</cp:lastModifiedBy>
  <cp:lastPrinted>2015-11-30T12:52:29Z</cp:lastPrinted>
  <dcterms:created xsi:type="dcterms:W3CDTF">2013-12-10T13:56:38Z</dcterms:created>
  <dcterms:modified xsi:type="dcterms:W3CDTF">2015-11-30T13:10:18Z</dcterms:modified>
  <cp:category/>
  <cp:version/>
  <cp:contentType/>
  <cp:contentStatus/>
</cp:coreProperties>
</file>