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 activeTab="1"/>
  </bookViews>
  <sheets>
    <sheet name="prijmy" sheetId="1" r:id="rId1"/>
    <sheet name="vydavky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G203" i="2" l="1"/>
  <c r="G204" i="2"/>
  <c r="C203" i="2"/>
  <c r="D203" i="2"/>
  <c r="E203" i="2"/>
  <c r="H203" i="2"/>
  <c r="I203" i="2"/>
  <c r="F203" i="2"/>
  <c r="E75" i="2"/>
  <c r="F75" i="2"/>
  <c r="G75" i="2"/>
  <c r="H75" i="2"/>
  <c r="I75" i="2"/>
  <c r="D75" i="2"/>
  <c r="D11" i="2"/>
  <c r="E11" i="2"/>
  <c r="D26" i="1"/>
  <c r="E26" i="1"/>
  <c r="F26" i="1"/>
  <c r="G26" i="1"/>
  <c r="H26" i="1"/>
  <c r="I26" i="1"/>
  <c r="C26" i="1"/>
  <c r="D25" i="1"/>
  <c r="E25" i="1"/>
  <c r="F25" i="1"/>
  <c r="G25" i="1"/>
  <c r="H25" i="1"/>
  <c r="I25" i="1"/>
  <c r="C25" i="1"/>
  <c r="D15" i="1"/>
  <c r="E15" i="1"/>
  <c r="F15" i="1"/>
  <c r="G15" i="1"/>
  <c r="H15" i="1"/>
  <c r="D27" i="1"/>
  <c r="E27" i="1"/>
  <c r="F27" i="1"/>
  <c r="G27" i="1"/>
  <c r="H27" i="1"/>
  <c r="I27" i="1"/>
  <c r="C18" i="1"/>
  <c r="C22" i="1"/>
  <c r="D22" i="1"/>
  <c r="E22" i="1"/>
  <c r="F22" i="1"/>
  <c r="G22" i="1"/>
  <c r="H22" i="1"/>
  <c r="I22" i="1"/>
  <c r="D20" i="1"/>
  <c r="E20" i="1"/>
  <c r="F20" i="1"/>
  <c r="G20" i="1"/>
  <c r="H20" i="1"/>
  <c r="I20" i="1"/>
  <c r="D18" i="1"/>
  <c r="D23" i="1" s="1"/>
  <c r="E18" i="1"/>
  <c r="F18" i="1"/>
  <c r="G18" i="1"/>
  <c r="H18" i="1"/>
  <c r="I18" i="1"/>
  <c r="I15" i="1"/>
  <c r="D8" i="1"/>
  <c r="E8" i="1"/>
  <c r="F8" i="1"/>
  <c r="F23" i="1" s="1"/>
  <c r="G8" i="1"/>
  <c r="G23" i="1" s="1"/>
  <c r="H8" i="1"/>
  <c r="I8" i="1"/>
  <c r="I23" i="1" s="1"/>
  <c r="I19" i="2"/>
  <c r="H19" i="2"/>
  <c r="G19" i="2"/>
  <c r="E19" i="2"/>
  <c r="D19" i="2"/>
  <c r="C19" i="2"/>
  <c r="F19" i="2"/>
  <c r="H23" i="1" l="1"/>
  <c r="E23" i="1"/>
  <c r="C15" i="1"/>
  <c r="D204" i="2"/>
  <c r="E204" i="2"/>
  <c r="F204" i="2"/>
  <c r="H204" i="2"/>
  <c r="I204" i="2"/>
  <c r="D199" i="2"/>
  <c r="E199" i="2"/>
  <c r="F199" i="2"/>
  <c r="G199" i="2"/>
  <c r="H199" i="2"/>
  <c r="I199" i="2"/>
  <c r="D191" i="2"/>
  <c r="E191" i="2"/>
  <c r="F191" i="2"/>
  <c r="G191" i="2"/>
  <c r="H191" i="2"/>
  <c r="I191" i="2"/>
  <c r="D169" i="2"/>
  <c r="E169" i="2"/>
  <c r="F169" i="2"/>
  <c r="G169" i="2"/>
  <c r="H169" i="2"/>
  <c r="I169" i="2"/>
  <c r="D164" i="2"/>
  <c r="E164" i="2"/>
  <c r="F164" i="2"/>
  <c r="G164" i="2"/>
  <c r="H164" i="2"/>
  <c r="I164" i="2"/>
  <c r="C164" i="2"/>
  <c r="D146" i="2"/>
  <c r="E146" i="2"/>
  <c r="F146" i="2"/>
  <c r="G146" i="2"/>
  <c r="H146" i="2"/>
  <c r="I146" i="2"/>
  <c r="D136" i="2"/>
  <c r="E136" i="2"/>
  <c r="F136" i="2"/>
  <c r="G136" i="2"/>
  <c r="H136" i="2"/>
  <c r="I136" i="2"/>
  <c r="D126" i="2"/>
  <c r="E126" i="2"/>
  <c r="F126" i="2"/>
  <c r="G126" i="2"/>
  <c r="H126" i="2"/>
  <c r="I126" i="2"/>
  <c r="D102" i="2"/>
  <c r="E102" i="2"/>
  <c r="F102" i="2"/>
  <c r="G102" i="2"/>
  <c r="H102" i="2"/>
  <c r="I102" i="2"/>
  <c r="C102" i="2"/>
  <c r="D96" i="2"/>
  <c r="E96" i="2"/>
  <c r="F96" i="2"/>
  <c r="G96" i="2"/>
  <c r="H96" i="2"/>
  <c r="I96" i="2"/>
  <c r="D87" i="2"/>
  <c r="E87" i="2"/>
  <c r="F87" i="2"/>
  <c r="G87" i="2"/>
  <c r="H87" i="2"/>
  <c r="I87" i="2"/>
  <c r="C75" i="2"/>
  <c r="D9" i="2"/>
  <c r="E9" i="2"/>
  <c r="F9" i="2"/>
  <c r="G9" i="2"/>
  <c r="H9" i="2"/>
  <c r="I9" i="2"/>
  <c r="C199" i="2"/>
  <c r="C191" i="2"/>
  <c r="C169" i="2"/>
  <c r="C146" i="2"/>
  <c r="C136" i="2"/>
  <c r="C96" i="2"/>
  <c r="C126" i="2"/>
  <c r="C87" i="2"/>
  <c r="C204" i="2"/>
  <c r="XFD90" i="2"/>
  <c r="C11" i="2"/>
  <c r="F11" i="2"/>
  <c r="C9" i="2"/>
  <c r="H11" i="2"/>
  <c r="I11" i="2"/>
  <c r="G11" i="2"/>
  <c r="C27" i="1"/>
  <c r="C20" i="1"/>
  <c r="G201" i="2" l="1"/>
  <c r="G202" i="2" s="1"/>
  <c r="C201" i="2"/>
  <c r="C202" i="2" s="1"/>
  <c r="E201" i="2"/>
  <c r="E202" i="2" s="1"/>
  <c r="H201" i="2"/>
  <c r="H202" i="2" s="1"/>
  <c r="F201" i="2"/>
  <c r="F202" i="2" s="1"/>
  <c r="I201" i="2"/>
  <c r="I202" i="2" s="1"/>
  <c r="D201" i="2"/>
  <c r="D202" i="2" s="1"/>
  <c r="C8" i="1"/>
  <c r="C23" i="1" s="1"/>
</calcChain>
</file>

<file path=xl/sharedStrings.xml><?xml version="1.0" encoding="utf-8"?>
<sst xmlns="http://schemas.openxmlformats.org/spreadsheetml/2006/main" count="160" uniqueCount="147">
  <si>
    <t>pol.</t>
  </si>
  <si>
    <t>názov</t>
  </si>
  <si>
    <t>skutočnosť 2012</t>
  </si>
  <si>
    <t>rozpočet 2014</t>
  </si>
  <si>
    <t>rozpočet 2015</t>
  </si>
  <si>
    <t>SPOLU</t>
  </si>
  <si>
    <t>program</t>
  </si>
  <si>
    <t>položka</t>
  </si>
  <si>
    <t>SPOLU DAŇOVÉ PRÍJMY</t>
  </si>
  <si>
    <t>SPOLU NEDAŇOVÉ PRÍJMY</t>
  </si>
  <si>
    <t>SPOLU GRANTY A TRANSFÉRY</t>
  </si>
  <si>
    <t>rozpočet 2016</t>
  </si>
  <si>
    <t>spolu bežné</t>
  </si>
  <si>
    <t>spolu kapitálové</t>
  </si>
  <si>
    <t xml:space="preserve">spolu finančné operácie </t>
  </si>
  <si>
    <t>8.1 Materská škola</t>
  </si>
  <si>
    <t>8.2.1 ZŠ J.M.Petzvala</t>
  </si>
  <si>
    <t>8.2.2 ZŠ Štefánikova</t>
  </si>
  <si>
    <t>8.3.1 CVČ</t>
  </si>
  <si>
    <t>8.3.2 ŠK J.M.Petzvala</t>
  </si>
  <si>
    <t>8.3.3 ŠK Štefánikova</t>
  </si>
  <si>
    <t>8.3.4 CVČ J.M.Petzvala</t>
  </si>
  <si>
    <t>8.3.5 CVČ Štefánikova</t>
  </si>
  <si>
    <t xml:space="preserve">8.3.6 Jazyková škola </t>
  </si>
  <si>
    <t>8.4.1 ŠJ Mierová</t>
  </si>
  <si>
    <t>8.4.2 ŠJ Štefánikova</t>
  </si>
  <si>
    <t>8.5. ZUŠ</t>
  </si>
  <si>
    <t>kapitálové výdavky</t>
  </si>
  <si>
    <t xml:space="preserve">finančné operácie </t>
  </si>
  <si>
    <t xml:space="preserve">8.6 Školský úrad </t>
  </si>
  <si>
    <t>1.1 Plánovanie</t>
  </si>
  <si>
    <t>1.2 Výkon funkcie primátora mesta</t>
  </si>
  <si>
    <t xml:space="preserve">1.3 Členstvo v samosprávnych org. a združeniach </t>
  </si>
  <si>
    <t xml:space="preserve">1.4 Audit </t>
  </si>
  <si>
    <t>2.1 Propagácia prezentácia mesta</t>
  </si>
  <si>
    <t xml:space="preserve">3.4 Mestský informačný systém </t>
  </si>
  <si>
    <t xml:space="preserve">4.1 Organizácia občianskych obradov </t>
  </si>
  <si>
    <t xml:space="preserve">4.2 Činnosť matriky </t>
  </si>
  <si>
    <t xml:space="preserve">4.3 Register obyvateľstva </t>
  </si>
  <si>
    <t xml:space="preserve">4.4 Verejné toalety </t>
  </si>
  <si>
    <t>4.5 Cintorínske služby</t>
  </si>
  <si>
    <t xml:space="preserve">4.6 Miestny rozhlas </t>
  </si>
  <si>
    <t>4.7 MOS</t>
  </si>
  <si>
    <t>4.8 Zvonica</t>
  </si>
  <si>
    <t>4.9 Uchádzač o zamestnanie §50i</t>
  </si>
  <si>
    <t>4.10 Chránená dielňa I.</t>
  </si>
  <si>
    <t>4.11 Chránená dielňa II.</t>
  </si>
  <si>
    <t>4.12 Uchádzač o zamestnanie §50j</t>
  </si>
  <si>
    <t>4.13 Chránená dielňa III.</t>
  </si>
  <si>
    <t>4.14 Uchádzač o zamestnanie §50j III.</t>
  </si>
  <si>
    <t xml:space="preserve">5.1 Mestská polícia </t>
  </si>
  <si>
    <t xml:space="preserve">5.2 Kamerový systém </t>
  </si>
  <si>
    <t xml:space="preserve">5.3 Civilná ochrana </t>
  </si>
  <si>
    <t xml:space="preserve">5.4 Ochrana pred požiarmi </t>
  </si>
  <si>
    <t xml:space="preserve">6.1 Zber a odvoz odpadu </t>
  </si>
  <si>
    <t xml:space="preserve">6.2 Zneškodňovanie odpadu </t>
  </si>
  <si>
    <t xml:space="preserve">6.3 Nakladanie s odpadovými vodami </t>
  </si>
  <si>
    <t xml:space="preserve">6.4 Rekultivácia skládky odpadov </t>
  </si>
  <si>
    <t>6.5 Výstavba skládky TKO II.kazeta</t>
  </si>
  <si>
    <t>9.1 Dotácia na šport</t>
  </si>
  <si>
    <t xml:space="preserve">9.2 Futbalový štadión </t>
  </si>
  <si>
    <t xml:space="preserve">9.3 Hokejový štadión </t>
  </si>
  <si>
    <t xml:space="preserve">9.4 Športový areál Moskovská </t>
  </si>
  <si>
    <t xml:space="preserve">9.5 Viacúčelové ihrisko Tatranská </t>
  </si>
  <si>
    <t xml:space="preserve">10.1 Podpora kultúrnych podujatí </t>
  </si>
  <si>
    <t>10.2 Knižnica</t>
  </si>
  <si>
    <t xml:space="preserve">10.3 Podpora kultúrnych stredísk </t>
  </si>
  <si>
    <t xml:space="preserve">10.4 Dotácie na kultúru </t>
  </si>
  <si>
    <t>10.5 Rekreácie</t>
  </si>
  <si>
    <t>11.1 Verejné osvetlenie</t>
  </si>
  <si>
    <t xml:space="preserve">11.3 Manažment stavebného úradu </t>
  </si>
  <si>
    <t>11.4 Verejná zeleň</t>
  </si>
  <si>
    <t>11.5 Vodovody</t>
  </si>
  <si>
    <t>11.6 Protipovodňová ochrana</t>
  </si>
  <si>
    <t>11.7 Odstraňovanie následkov povodní</t>
  </si>
  <si>
    <t xml:space="preserve">12.1 Správa bytového a nebytového fondu </t>
  </si>
  <si>
    <t xml:space="preserve">12.2 Bytová výstavba </t>
  </si>
  <si>
    <t xml:space="preserve">13.1 Dávky v hmotnej a sociálnej núdzi </t>
  </si>
  <si>
    <t xml:space="preserve">13.2 Dotácie ostatné </t>
  </si>
  <si>
    <t xml:space="preserve">13.3 Denné centrum </t>
  </si>
  <si>
    <t xml:space="preserve">13.4 ZOS </t>
  </si>
  <si>
    <t>13.5 Opatrovateľská služba</t>
  </si>
  <si>
    <t xml:space="preserve">13.6 Príspevky neverejným subjektom </t>
  </si>
  <si>
    <t>13.7 Ďalšie soc. služby - FACECLUB</t>
  </si>
  <si>
    <t>14.1 Podporná činnosť - správa mesta</t>
  </si>
  <si>
    <t>3.3 Hospodárska správa hnuť. a nehnuť. majetku</t>
  </si>
  <si>
    <t xml:space="preserve">14.2 Transakcie verejného dlhu - finan.op. </t>
  </si>
  <si>
    <t xml:space="preserve">11.2 Manažment ochrany život. prostredia </t>
  </si>
  <si>
    <t xml:space="preserve">9.6 Cyklotrasa Spišská Belá -TK </t>
  </si>
  <si>
    <t xml:space="preserve">7.1 Údržba a výstavba komunikácií a VP </t>
  </si>
  <si>
    <t>SPOLU PRIJATÉ ÚVERY, POŽIČKY</t>
  </si>
  <si>
    <t xml:space="preserve">SPOLU PRÍJMY Z TRANSAKCIÍ  </t>
  </si>
  <si>
    <t xml:space="preserve">Spolu:/ 12/ Byty a nebytové priestory </t>
  </si>
  <si>
    <t xml:space="preserve"> Spolu /1/: Plánovanie, manažment a kontrola </t>
  </si>
  <si>
    <t xml:space="preserve">Spolu /2/: Propagácia a marketing </t>
  </si>
  <si>
    <t xml:space="preserve">Spolu /3/:  3 Interné služby </t>
  </si>
  <si>
    <t xml:space="preserve">Spolu /4/: Služby občanom </t>
  </si>
  <si>
    <t xml:space="preserve">Spolu /5/: Bezpečnosť, právo a poriadok </t>
  </si>
  <si>
    <t xml:space="preserve">Spolu /6/: Odpadové hospodárstvo </t>
  </si>
  <si>
    <t xml:space="preserve">Spolu /7/: Pozemné komunikácie </t>
  </si>
  <si>
    <t>Spolu /8/: Vzdelávanie</t>
  </si>
  <si>
    <t>Spolu /9/: Šport</t>
  </si>
  <si>
    <t xml:space="preserve">Spolu/10/: Kultúra </t>
  </si>
  <si>
    <t xml:space="preserve">Spolu /11/: Prostredie pre život </t>
  </si>
  <si>
    <t xml:space="preserve">Spolu /13/: Sociálne služby </t>
  </si>
  <si>
    <t xml:space="preserve">Spolu /14/:  Administratíva </t>
  </si>
  <si>
    <t>610 mzdy, platy, ostatné osobné vyrovnania</t>
  </si>
  <si>
    <t>620 odvody do poisťovní</t>
  </si>
  <si>
    <t>630 tovary a služby</t>
  </si>
  <si>
    <t>640 transféry</t>
  </si>
  <si>
    <t>710 obstaranie dlhodobého majektu</t>
  </si>
  <si>
    <t>720 transféry</t>
  </si>
  <si>
    <t>820 istiny úverov, pôžičiek, návrat.fin. výpomocí</t>
  </si>
  <si>
    <t>bežné výdavky</t>
  </si>
  <si>
    <t xml:space="preserve">Spolu </t>
  </si>
  <si>
    <t xml:space="preserve">bežné </t>
  </si>
  <si>
    <t xml:space="preserve">kapitálové </t>
  </si>
  <si>
    <t>FO</t>
  </si>
  <si>
    <t>7.2 Manažment správy a údržby PK</t>
  </si>
  <si>
    <t xml:space="preserve">3.1Zasadnutie orgánov samosprávy mesta </t>
  </si>
  <si>
    <t xml:space="preserve">3.2 Zabezp. úkonov spojených s voľbami </t>
  </si>
  <si>
    <t xml:space="preserve">Rozpis výdavkov na kategórie : </t>
  </si>
  <si>
    <t xml:space="preserve">Daň z príjmov </t>
  </si>
  <si>
    <t xml:space="preserve">Daň z majetku </t>
  </si>
  <si>
    <t xml:space="preserve">Daň za tovary a služby </t>
  </si>
  <si>
    <t xml:space="preserve">Príjmy z podnikania a vlastníctva majetku </t>
  </si>
  <si>
    <t xml:space="preserve">Administratívne a iné poplatky </t>
  </si>
  <si>
    <t>Kapitálové príjmy</t>
  </si>
  <si>
    <t>Úroky z tuzemských úverov, vkladov</t>
  </si>
  <si>
    <t xml:space="preserve">Iné nedaňové príjmy </t>
  </si>
  <si>
    <t>Tuzemské bežné granty a transféry</t>
  </si>
  <si>
    <t>Tuzemské kapitálové granty a transféry</t>
  </si>
  <si>
    <t xml:space="preserve">Tuzemské úvery a pôžičky </t>
  </si>
  <si>
    <t>očákavaná skutočnosť 2014</t>
  </si>
  <si>
    <t>rozpočet 2017</t>
  </si>
  <si>
    <t>skutočnosť 2013</t>
  </si>
  <si>
    <t>650 úroky z úverov, pôžičiek a návrat. fin. výpomocí</t>
  </si>
  <si>
    <t xml:space="preserve">školské organizácie </t>
  </si>
  <si>
    <t>4.15 Uchádzač o zamestnanie §50j IV.</t>
  </si>
  <si>
    <t>4.16 Chránená dieľňa IV. - Dom smútku</t>
  </si>
  <si>
    <t>4.17 Uchádzač o zamestnanie §50j/5FC</t>
  </si>
  <si>
    <t>8.7. SZŠ</t>
  </si>
  <si>
    <t>11.8. Dažďová kanalizácia</t>
  </si>
  <si>
    <t xml:space="preserve">Príjmy z ostatných finančných operácií </t>
  </si>
  <si>
    <t xml:space="preserve">Rozpočet príjmov mesta Spišská Belá </t>
  </si>
  <si>
    <t>Návrh na roky 2015, 2016, 2017</t>
  </si>
  <si>
    <t xml:space="preserve">Programový rozpočet - výdavky mesta Spisšká Belá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</si>
</sst>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9" fontId="2" fillId="0" borderId="0" xfId="0" applyNumberFormat="1" applyFont="1"/>
    <xf numFmtId="164" fontId="2" fillId="0" borderId="0" xfId="1" applyNumberFormat="1" applyFont="1"/>
    <xf numFmtId="164" fontId="3" fillId="2" borderId="8" xfId="1" applyNumberFormat="1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43" fontId="2" fillId="0" borderId="0" xfId="1" applyFont="1"/>
    <xf numFmtId="49" fontId="5" fillId="2" borderId="7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5" fillId="2" borderId="8" xfId="1" applyNumberFormat="1" applyFont="1" applyFill="1" applyBorder="1" applyAlignment="1">
      <alignment horizontal="center" wrapText="1"/>
    </xf>
    <xf numFmtId="164" fontId="5" fillId="2" borderId="9" xfId="1" applyNumberFormat="1" applyFont="1" applyFill="1" applyBorder="1" applyAlignment="1">
      <alignment horizontal="center" wrapText="1"/>
    </xf>
    <xf numFmtId="0" fontId="6" fillId="0" borderId="3" xfId="0" applyFont="1" applyBorder="1"/>
    <xf numFmtId="164" fontId="6" fillId="0" borderId="3" xfId="1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164" fontId="6" fillId="0" borderId="1" xfId="1" applyNumberFormat="1" applyFont="1" applyBorder="1"/>
    <xf numFmtId="49" fontId="6" fillId="0" borderId="2" xfId="0" applyNumberFormat="1" applyFont="1" applyBorder="1"/>
    <xf numFmtId="0" fontId="6" fillId="0" borderId="2" xfId="0" applyFont="1" applyBorder="1"/>
    <xf numFmtId="164" fontId="6" fillId="0" borderId="2" xfId="1" applyNumberFormat="1" applyFont="1" applyBorder="1"/>
    <xf numFmtId="164" fontId="5" fillId="2" borderId="5" xfId="1" applyNumberFormat="1" applyFont="1" applyFill="1" applyBorder="1"/>
    <xf numFmtId="49" fontId="6" fillId="0" borderId="3" xfId="0" applyNumberFormat="1" applyFont="1" applyBorder="1"/>
    <xf numFmtId="49" fontId="6" fillId="0" borderId="17" xfId="0" applyNumberFormat="1" applyFont="1" applyBorder="1"/>
    <xf numFmtId="0" fontId="6" fillId="0" borderId="6" xfId="0" applyFont="1" applyBorder="1"/>
    <xf numFmtId="164" fontId="6" fillId="0" borderId="6" xfId="1" applyNumberFormat="1" applyFont="1" applyBorder="1"/>
    <xf numFmtId="49" fontId="6" fillId="0" borderId="0" xfId="0" applyNumberFormat="1" applyFont="1"/>
    <xf numFmtId="0" fontId="6" fillId="0" borderId="0" xfId="0" applyFont="1"/>
    <xf numFmtId="164" fontId="6" fillId="0" borderId="0" xfId="1" applyNumberFormat="1" applyFont="1"/>
    <xf numFmtId="164" fontId="5" fillId="2" borderId="11" xfId="1" applyNumberFormat="1" applyFont="1" applyFill="1" applyBorder="1"/>
    <xf numFmtId="164" fontId="6" fillId="0" borderId="13" xfId="1" applyNumberFormat="1" applyFont="1" applyBorder="1"/>
    <xf numFmtId="164" fontId="6" fillId="0" borderId="16" xfId="1" applyNumberFormat="1" applyFont="1" applyBorder="1"/>
    <xf numFmtId="49" fontId="6" fillId="0" borderId="1" xfId="0" applyNumberFormat="1" applyFont="1" applyBorder="1" applyAlignment="1"/>
    <xf numFmtId="49" fontId="3" fillId="0" borderId="0" xfId="0" applyNumberFormat="1" applyFont="1" applyAlignment="1"/>
    <xf numFmtId="0" fontId="6" fillId="3" borderId="1" xfId="0" applyFont="1" applyFill="1" applyBorder="1"/>
    <xf numFmtId="164" fontId="6" fillId="3" borderId="1" xfId="1" applyNumberFormat="1" applyFont="1" applyFill="1" applyBorder="1"/>
    <xf numFmtId="164" fontId="5" fillId="4" borderId="8" xfId="1" applyNumberFormat="1" applyFont="1" applyFill="1" applyBorder="1" applyAlignment="1">
      <alignment horizontal="center" wrapText="1"/>
    </xf>
    <xf numFmtId="164" fontId="6" fillId="4" borderId="3" xfId="1" applyNumberFormat="1" applyFont="1" applyFill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6" xfId="1" applyNumberFormat="1" applyFont="1" applyFill="1" applyBorder="1"/>
    <xf numFmtId="164" fontId="3" fillId="4" borderId="8" xfId="1" applyNumberFormat="1" applyFont="1" applyFill="1" applyBorder="1" applyAlignment="1">
      <alignment horizontal="center" wrapText="1"/>
    </xf>
    <xf numFmtId="164" fontId="5" fillId="3" borderId="5" xfId="1" applyNumberFormat="1" applyFont="1" applyFill="1" applyBorder="1"/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49" fontId="6" fillId="2" borderId="3" xfId="1" applyNumberFormat="1" applyFont="1" applyFill="1" applyBorder="1"/>
    <xf numFmtId="49" fontId="6" fillId="2" borderId="1" xfId="0" applyNumberFormat="1" applyFont="1" applyFill="1" applyBorder="1"/>
    <xf numFmtId="49" fontId="6" fillId="2" borderId="2" xfId="0" applyNumberFormat="1" applyFont="1" applyFill="1" applyBorder="1"/>
    <xf numFmtId="49" fontId="6" fillId="2" borderId="3" xfId="0" applyNumberFormat="1" applyFont="1" applyFill="1" applyBorder="1"/>
    <xf numFmtId="49" fontId="6" fillId="2" borderId="17" xfId="0" applyNumberFormat="1" applyFont="1" applyFill="1" applyBorder="1"/>
    <xf numFmtId="0" fontId="6" fillId="5" borderId="3" xfId="0" applyFont="1" applyFill="1" applyBorder="1"/>
    <xf numFmtId="164" fontId="6" fillId="5" borderId="3" xfId="1" applyNumberFormat="1" applyFont="1" applyFill="1" applyBorder="1"/>
    <xf numFmtId="0" fontId="6" fillId="5" borderId="1" xfId="0" applyFont="1" applyFill="1" applyBorder="1"/>
    <xf numFmtId="164" fontId="6" fillId="5" borderId="1" xfId="1" applyNumberFormat="1" applyFont="1" applyFill="1" applyBorder="1"/>
    <xf numFmtId="0" fontId="6" fillId="5" borderId="2" xfId="0" applyFont="1" applyFill="1" applyBorder="1"/>
    <xf numFmtId="164" fontId="6" fillId="5" borderId="2" xfId="1" applyNumberFormat="1" applyFont="1" applyFill="1" applyBorder="1"/>
    <xf numFmtId="49" fontId="6" fillId="0" borderId="1" xfId="0" applyNumberFormat="1" applyFont="1" applyFill="1" applyBorder="1"/>
    <xf numFmtId="0" fontId="6" fillId="0" borderId="16" xfId="0" applyFont="1" applyBorder="1"/>
    <xf numFmtId="164" fontId="6" fillId="4" borderId="16" xfId="1" applyNumberFormat="1" applyFont="1" applyFill="1" applyBorder="1"/>
    <xf numFmtId="49" fontId="6" fillId="2" borderId="16" xfId="0" applyNumberFormat="1" applyFont="1" applyFill="1" applyBorder="1"/>
    <xf numFmtId="0" fontId="6" fillId="0" borderId="13" xfId="0" applyFont="1" applyFill="1" applyBorder="1" applyAlignment="1">
      <alignment horizontal="left" vertical="center"/>
    </xf>
    <xf numFmtId="164" fontId="6" fillId="0" borderId="13" xfId="1" applyNumberFormat="1" applyFont="1" applyFill="1" applyBorder="1"/>
    <xf numFmtId="164" fontId="6" fillId="4" borderId="13" xfId="1" applyNumberFormat="1" applyFont="1" applyFill="1" applyBorder="1"/>
    <xf numFmtId="0" fontId="6" fillId="0" borderId="13" xfId="0" applyFont="1" applyFill="1" applyBorder="1" applyAlignment="1">
      <alignment horizontal="right" vertical="center"/>
    </xf>
    <xf numFmtId="49" fontId="6" fillId="2" borderId="0" xfId="0" applyNumberFormat="1" applyFont="1" applyFill="1" applyBorder="1"/>
    <xf numFmtId="0" fontId="6" fillId="0" borderId="17" xfId="0" applyFont="1" applyBorder="1"/>
    <xf numFmtId="0" fontId="7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5" fillId="3" borderId="18" xfId="0" applyNumberFormat="1" applyFont="1" applyFill="1" applyBorder="1" applyAlignment="1">
      <alignment horizontal="left"/>
    </xf>
    <xf numFmtId="49" fontId="5" fillId="3" borderId="19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="120" zoomScaleNormal="120" workbookViewId="0">
      <selection activeCell="B32" sqref="B32"/>
    </sheetView>
  </sheetViews>
  <sheetFormatPr defaultColWidth="8.85546875" defaultRowHeight="15.75" x14ac:dyDescent="0.25"/>
  <cols>
    <col min="1" max="1" width="5.85546875" style="1" customWidth="1"/>
    <col min="2" max="2" width="36.7109375" style="1" customWidth="1"/>
    <col min="3" max="5" width="13.85546875" style="6" customWidth="1"/>
    <col min="6" max="6" width="13.5703125" style="6" customWidth="1"/>
    <col min="7" max="8" width="14.140625" style="6" customWidth="1"/>
    <col min="9" max="9" width="13.7109375" style="6" customWidth="1"/>
    <col min="10" max="16384" width="8.85546875" style="1"/>
  </cols>
  <sheetData>
    <row r="1" spans="1:9" ht="25.5" x14ac:dyDescent="0.35">
      <c r="A1" s="72" t="s">
        <v>145</v>
      </c>
      <c r="B1" s="72"/>
      <c r="C1" s="72"/>
      <c r="D1" s="72"/>
      <c r="E1" s="72"/>
      <c r="F1" s="72"/>
      <c r="G1" s="72"/>
      <c r="H1" s="72"/>
      <c r="I1" s="72"/>
    </row>
    <row r="2" spans="1:9" ht="18.75" x14ac:dyDescent="0.3">
      <c r="A2" s="77" t="s">
        <v>144</v>
      </c>
      <c r="B2" s="77"/>
      <c r="C2" s="77"/>
      <c r="D2" s="77"/>
      <c r="E2" s="77"/>
      <c r="F2" s="77"/>
      <c r="G2" s="77"/>
      <c r="H2" s="77"/>
      <c r="I2" s="77"/>
    </row>
    <row r="3" spans="1:9" ht="16.5" thickBot="1" x14ac:dyDescent="0.3"/>
    <row r="4" spans="1:9" s="2" customFormat="1" ht="48" thickBot="1" x14ac:dyDescent="0.3">
      <c r="A4" s="3" t="s">
        <v>0</v>
      </c>
      <c r="B4" s="4" t="s">
        <v>1</v>
      </c>
      <c r="C4" s="7" t="s">
        <v>2</v>
      </c>
      <c r="D4" s="7" t="s">
        <v>135</v>
      </c>
      <c r="E4" s="7" t="s">
        <v>3</v>
      </c>
      <c r="F4" s="7" t="s">
        <v>133</v>
      </c>
      <c r="G4" s="46" t="s">
        <v>4</v>
      </c>
      <c r="H4" s="7" t="s">
        <v>11</v>
      </c>
      <c r="I4" s="8" t="s">
        <v>134</v>
      </c>
    </row>
    <row r="5" spans="1:9" ht="16.5" thickTop="1" x14ac:dyDescent="0.25">
      <c r="A5" s="18">
        <v>110</v>
      </c>
      <c r="B5" s="18" t="s">
        <v>122</v>
      </c>
      <c r="C5" s="19">
        <v>2032124</v>
      </c>
      <c r="D5" s="19">
        <v>1833910</v>
      </c>
      <c r="E5" s="19">
        <v>1868000</v>
      </c>
      <c r="F5" s="19">
        <v>1868000</v>
      </c>
      <c r="G5" s="42">
        <v>1965600</v>
      </c>
      <c r="H5" s="19">
        <v>2095300</v>
      </c>
      <c r="I5" s="19">
        <v>2239800</v>
      </c>
    </row>
    <row r="6" spans="1:9" x14ac:dyDescent="0.25">
      <c r="A6" s="21">
        <v>120</v>
      </c>
      <c r="B6" s="21" t="s">
        <v>123</v>
      </c>
      <c r="C6" s="22">
        <v>133021</v>
      </c>
      <c r="D6" s="22">
        <v>146849</v>
      </c>
      <c r="E6" s="22">
        <v>141500</v>
      </c>
      <c r="F6" s="22">
        <v>141500</v>
      </c>
      <c r="G6" s="43">
        <v>144800</v>
      </c>
      <c r="H6" s="22">
        <v>144800</v>
      </c>
      <c r="I6" s="22">
        <v>146500</v>
      </c>
    </row>
    <row r="7" spans="1:9" ht="16.5" thickBot="1" x14ac:dyDescent="0.3">
      <c r="A7" s="24">
        <v>130</v>
      </c>
      <c r="B7" s="24" t="s">
        <v>124</v>
      </c>
      <c r="C7" s="25">
        <v>137629</v>
      </c>
      <c r="D7" s="25">
        <v>145258</v>
      </c>
      <c r="E7" s="25">
        <v>139866</v>
      </c>
      <c r="F7" s="25">
        <v>138866</v>
      </c>
      <c r="G7" s="44">
        <v>138268</v>
      </c>
      <c r="H7" s="25">
        <v>138268</v>
      </c>
      <c r="I7" s="25">
        <v>138268</v>
      </c>
    </row>
    <row r="8" spans="1:9" ht="16.5" thickBot="1" x14ac:dyDescent="0.3">
      <c r="A8" s="78" t="s">
        <v>8</v>
      </c>
      <c r="B8" s="79"/>
      <c r="C8" s="26">
        <f t="shared" ref="C8:I8" si="0">SUM(C5:C7)</f>
        <v>2302774</v>
      </c>
      <c r="D8" s="26">
        <f t="shared" si="0"/>
        <v>2126017</v>
      </c>
      <c r="E8" s="26">
        <f t="shared" si="0"/>
        <v>2149366</v>
      </c>
      <c r="F8" s="26">
        <f t="shared" si="0"/>
        <v>2148366</v>
      </c>
      <c r="G8" s="26">
        <f t="shared" si="0"/>
        <v>2248668</v>
      </c>
      <c r="H8" s="26">
        <f t="shared" si="0"/>
        <v>2378368</v>
      </c>
      <c r="I8" s="26">
        <f t="shared" si="0"/>
        <v>2524568</v>
      </c>
    </row>
    <row r="9" spans="1:9" x14ac:dyDescent="0.25">
      <c r="A9" s="69">
        <v>200</v>
      </c>
      <c r="B9" s="66" t="s">
        <v>137</v>
      </c>
      <c r="C9" s="67">
        <v>0</v>
      </c>
      <c r="D9" s="67">
        <v>100486</v>
      </c>
      <c r="E9" s="67">
        <v>94412</v>
      </c>
      <c r="F9" s="67">
        <v>103161</v>
      </c>
      <c r="G9" s="68">
        <v>92388</v>
      </c>
      <c r="H9" s="67">
        <v>94362</v>
      </c>
      <c r="I9" s="67">
        <v>95179</v>
      </c>
    </row>
    <row r="10" spans="1:9" x14ac:dyDescent="0.25">
      <c r="A10" s="18">
        <v>210</v>
      </c>
      <c r="B10" s="18" t="s">
        <v>125</v>
      </c>
      <c r="C10" s="19">
        <v>380434</v>
      </c>
      <c r="D10" s="19">
        <v>372919</v>
      </c>
      <c r="E10" s="19">
        <v>355791</v>
      </c>
      <c r="F10" s="19">
        <v>373291</v>
      </c>
      <c r="G10" s="42">
        <v>368467</v>
      </c>
      <c r="H10" s="19">
        <v>349603</v>
      </c>
      <c r="I10" s="19">
        <v>349703</v>
      </c>
    </row>
    <row r="11" spans="1:9" x14ac:dyDescent="0.25">
      <c r="A11" s="21">
        <v>220</v>
      </c>
      <c r="B11" s="21" t="s">
        <v>126</v>
      </c>
      <c r="C11" s="22">
        <v>165755</v>
      </c>
      <c r="D11" s="22">
        <v>142626</v>
      </c>
      <c r="E11" s="22">
        <v>98216</v>
      </c>
      <c r="F11" s="22">
        <v>95716</v>
      </c>
      <c r="G11" s="43">
        <v>91040</v>
      </c>
      <c r="H11" s="22">
        <v>91040</v>
      </c>
      <c r="I11" s="22">
        <v>91040</v>
      </c>
    </row>
    <row r="12" spans="1:9" x14ac:dyDescent="0.25">
      <c r="A12" s="21">
        <v>230</v>
      </c>
      <c r="B12" s="21" t="s">
        <v>127</v>
      </c>
      <c r="C12" s="25">
        <v>57737</v>
      </c>
      <c r="D12" s="25">
        <v>70337</v>
      </c>
      <c r="E12" s="25">
        <v>24000</v>
      </c>
      <c r="F12" s="25">
        <v>60000</v>
      </c>
      <c r="G12" s="44">
        <v>31000</v>
      </c>
      <c r="H12" s="25">
        <v>21000</v>
      </c>
      <c r="I12" s="25">
        <v>21000</v>
      </c>
    </row>
    <row r="13" spans="1:9" x14ac:dyDescent="0.25">
      <c r="A13" s="21">
        <v>240</v>
      </c>
      <c r="B13" s="21" t="s">
        <v>128</v>
      </c>
      <c r="C13" s="22">
        <v>267</v>
      </c>
      <c r="D13" s="22">
        <v>721</v>
      </c>
      <c r="E13" s="22">
        <v>300</v>
      </c>
      <c r="F13" s="22">
        <v>300</v>
      </c>
      <c r="G13" s="43">
        <v>150</v>
      </c>
      <c r="H13" s="22">
        <v>200</v>
      </c>
      <c r="I13" s="22">
        <v>200</v>
      </c>
    </row>
    <row r="14" spans="1:9" ht="16.5" thickBot="1" x14ac:dyDescent="0.3">
      <c r="A14" s="24">
        <v>290</v>
      </c>
      <c r="B14" s="24" t="s">
        <v>129</v>
      </c>
      <c r="C14" s="25">
        <v>136536</v>
      </c>
      <c r="D14" s="25">
        <v>40345</v>
      </c>
      <c r="E14" s="25">
        <v>16910</v>
      </c>
      <c r="F14" s="25">
        <v>22260</v>
      </c>
      <c r="G14" s="44">
        <v>17360</v>
      </c>
      <c r="H14" s="25">
        <v>17360</v>
      </c>
      <c r="I14" s="25">
        <v>17360</v>
      </c>
    </row>
    <row r="15" spans="1:9" ht="16.5" thickBot="1" x14ac:dyDescent="0.3">
      <c r="A15" s="78" t="s">
        <v>9</v>
      </c>
      <c r="B15" s="79"/>
      <c r="C15" s="26">
        <f>SUM(C9:C14)</f>
        <v>740729</v>
      </c>
      <c r="D15" s="26">
        <f t="shared" ref="D15:H15" si="1">SUM(D9:D14)</f>
        <v>727434</v>
      </c>
      <c r="E15" s="26">
        <f t="shared" si="1"/>
        <v>589629</v>
      </c>
      <c r="F15" s="26">
        <f t="shared" si="1"/>
        <v>654728</v>
      </c>
      <c r="G15" s="26">
        <f t="shared" si="1"/>
        <v>600405</v>
      </c>
      <c r="H15" s="26">
        <f t="shared" si="1"/>
        <v>573565</v>
      </c>
      <c r="I15" s="26">
        <f t="shared" ref="I15" si="2">SUM(I9:I14)</f>
        <v>574482</v>
      </c>
    </row>
    <row r="16" spans="1:9" x14ac:dyDescent="0.25">
      <c r="A16" s="18">
        <v>310</v>
      </c>
      <c r="B16" s="18" t="s">
        <v>130</v>
      </c>
      <c r="C16" s="19">
        <v>2808186</v>
      </c>
      <c r="D16" s="19">
        <v>1734454</v>
      </c>
      <c r="E16" s="19">
        <v>1584722</v>
      </c>
      <c r="F16" s="19">
        <v>1715905</v>
      </c>
      <c r="G16" s="42">
        <v>1346163</v>
      </c>
      <c r="H16" s="19">
        <v>1294680</v>
      </c>
      <c r="I16" s="19">
        <v>1294680</v>
      </c>
    </row>
    <row r="17" spans="1:9" ht="16.5" thickBot="1" x14ac:dyDescent="0.3">
      <c r="A17" s="24">
        <v>320</v>
      </c>
      <c r="B17" s="24" t="s">
        <v>131</v>
      </c>
      <c r="C17" s="25">
        <v>5637698</v>
      </c>
      <c r="D17" s="25">
        <v>2790034</v>
      </c>
      <c r="E17" s="25">
        <v>3137242</v>
      </c>
      <c r="F17" s="25">
        <v>3496878</v>
      </c>
      <c r="G17" s="44">
        <v>504777</v>
      </c>
      <c r="H17" s="25">
        <v>0</v>
      </c>
      <c r="I17" s="25">
        <v>0</v>
      </c>
    </row>
    <row r="18" spans="1:9" ht="16.5" thickBot="1" x14ac:dyDescent="0.3">
      <c r="A18" s="78" t="s">
        <v>10</v>
      </c>
      <c r="B18" s="79"/>
      <c r="C18" s="26">
        <f>SUM(C16:C17)</f>
        <v>8445884</v>
      </c>
      <c r="D18" s="26">
        <f t="shared" ref="D18:I18" si="3">SUM(D16:D17)</f>
        <v>4524488</v>
      </c>
      <c r="E18" s="26">
        <f t="shared" si="3"/>
        <v>4721964</v>
      </c>
      <c r="F18" s="26">
        <f t="shared" si="3"/>
        <v>5212783</v>
      </c>
      <c r="G18" s="26">
        <f t="shared" si="3"/>
        <v>1850940</v>
      </c>
      <c r="H18" s="26">
        <f t="shared" si="3"/>
        <v>1294680</v>
      </c>
      <c r="I18" s="26">
        <f t="shared" si="3"/>
        <v>1294680</v>
      </c>
    </row>
    <row r="19" spans="1:9" ht="16.5" thickBot="1" x14ac:dyDescent="0.3">
      <c r="A19" s="29">
        <v>450</v>
      </c>
      <c r="B19" s="29" t="s">
        <v>143</v>
      </c>
      <c r="C19" s="30">
        <v>435701</v>
      </c>
      <c r="D19" s="30">
        <v>428253</v>
      </c>
      <c r="E19" s="30">
        <v>0</v>
      </c>
      <c r="F19" s="30">
        <v>185932</v>
      </c>
      <c r="G19" s="45">
        <v>21334</v>
      </c>
      <c r="H19" s="30">
        <v>0</v>
      </c>
      <c r="I19" s="30">
        <v>0</v>
      </c>
    </row>
    <row r="20" spans="1:9" ht="16.5" thickBot="1" x14ac:dyDescent="0.3">
      <c r="A20" s="78" t="s">
        <v>91</v>
      </c>
      <c r="B20" s="79"/>
      <c r="C20" s="26">
        <f t="shared" ref="C20:I20" si="4">SUM(C19)</f>
        <v>435701</v>
      </c>
      <c r="D20" s="26">
        <f t="shared" si="4"/>
        <v>428253</v>
      </c>
      <c r="E20" s="26">
        <f t="shared" si="4"/>
        <v>0</v>
      </c>
      <c r="F20" s="26">
        <f t="shared" si="4"/>
        <v>185932</v>
      </c>
      <c r="G20" s="26">
        <f t="shared" si="4"/>
        <v>21334</v>
      </c>
      <c r="H20" s="26">
        <f t="shared" si="4"/>
        <v>0</v>
      </c>
      <c r="I20" s="26">
        <f t="shared" si="4"/>
        <v>0</v>
      </c>
    </row>
    <row r="21" spans="1:9" ht="16.5" thickBot="1" x14ac:dyDescent="0.3">
      <c r="A21" s="29">
        <v>510</v>
      </c>
      <c r="B21" s="29" t="s">
        <v>132</v>
      </c>
      <c r="C21" s="30">
        <v>343618</v>
      </c>
      <c r="D21" s="30">
        <v>406467</v>
      </c>
      <c r="E21" s="30">
        <v>163099</v>
      </c>
      <c r="F21" s="30">
        <v>972528</v>
      </c>
      <c r="G21" s="45">
        <v>532350</v>
      </c>
      <c r="H21" s="30">
        <v>0</v>
      </c>
      <c r="I21" s="30">
        <v>0</v>
      </c>
    </row>
    <row r="22" spans="1:9" ht="16.5" thickBot="1" x14ac:dyDescent="0.3">
      <c r="A22" s="73" t="s">
        <v>90</v>
      </c>
      <c r="B22" s="74"/>
      <c r="C22" s="34">
        <f>SUM(C21)</f>
        <v>343618</v>
      </c>
      <c r="D22" s="34">
        <f t="shared" ref="D22:I22" si="5">SUM(D21)</f>
        <v>406467</v>
      </c>
      <c r="E22" s="34">
        <f t="shared" si="5"/>
        <v>163099</v>
      </c>
      <c r="F22" s="34">
        <f t="shared" si="5"/>
        <v>972528</v>
      </c>
      <c r="G22" s="34">
        <f t="shared" si="5"/>
        <v>532350</v>
      </c>
      <c r="H22" s="34">
        <f t="shared" si="5"/>
        <v>0</v>
      </c>
      <c r="I22" s="34">
        <f t="shared" si="5"/>
        <v>0</v>
      </c>
    </row>
    <row r="23" spans="1:9" s="9" customFormat="1" ht="19.5" thickBot="1" x14ac:dyDescent="0.35">
      <c r="A23" s="75" t="s">
        <v>5</v>
      </c>
      <c r="B23" s="76"/>
      <c r="C23" s="47">
        <f>C8+C15+C18+C20+C22</f>
        <v>12268706</v>
      </c>
      <c r="D23" s="47">
        <f t="shared" ref="D23:I23" si="6">D8+D15+D18+D20+D22</f>
        <v>8212659</v>
      </c>
      <c r="E23" s="47">
        <f t="shared" si="6"/>
        <v>7624058</v>
      </c>
      <c r="F23" s="47">
        <f t="shared" si="6"/>
        <v>9174337</v>
      </c>
      <c r="G23" s="47">
        <f t="shared" si="6"/>
        <v>5253697</v>
      </c>
      <c r="H23" s="47">
        <f t="shared" si="6"/>
        <v>4246613</v>
      </c>
      <c r="I23" s="47">
        <f t="shared" si="6"/>
        <v>4393730</v>
      </c>
    </row>
    <row r="24" spans="1:9" ht="16.5" thickBot="1" x14ac:dyDescent="0.3">
      <c r="A24" s="32"/>
      <c r="B24" s="32"/>
      <c r="C24" s="33"/>
      <c r="D24" s="33"/>
      <c r="E24" s="33"/>
      <c r="F24" s="33"/>
      <c r="G24" s="33"/>
      <c r="H24" s="33"/>
      <c r="I24" s="33"/>
    </row>
    <row r="25" spans="1:9" x14ac:dyDescent="0.25">
      <c r="A25" s="32"/>
      <c r="B25" s="48" t="s">
        <v>12</v>
      </c>
      <c r="C25" s="35">
        <f>C5+C6+C7+C10+C11+C13+C14+C16+C9</f>
        <v>5793952</v>
      </c>
      <c r="D25" s="35">
        <f t="shared" ref="D25:I25" si="7">D5+D6+D7+D10+D11+D13+D14+D16+D9</f>
        <v>4517568</v>
      </c>
      <c r="E25" s="35">
        <f t="shared" si="7"/>
        <v>4299717</v>
      </c>
      <c r="F25" s="35">
        <f t="shared" si="7"/>
        <v>4458999</v>
      </c>
      <c r="G25" s="35">
        <f t="shared" si="7"/>
        <v>4164236</v>
      </c>
      <c r="H25" s="35">
        <f t="shared" si="7"/>
        <v>4225613</v>
      </c>
      <c r="I25" s="35">
        <f t="shared" si="7"/>
        <v>4372730</v>
      </c>
    </row>
    <row r="26" spans="1:9" x14ac:dyDescent="0.25">
      <c r="A26" s="32"/>
      <c r="B26" s="49" t="s">
        <v>13</v>
      </c>
      <c r="C26" s="22">
        <f>C12+C17</f>
        <v>5695435</v>
      </c>
      <c r="D26" s="22">
        <f t="shared" ref="D26:I26" si="8">D12+D17</f>
        <v>2860371</v>
      </c>
      <c r="E26" s="22">
        <f t="shared" si="8"/>
        <v>3161242</v>
      </c>
      <c r="F26" s="22">
        <f t="shared" si="8"/>
        <v>3556878</v>
      </c>
      <c r="G26" s="22">
        <f t="shared" si="8"/>
        <v>535777</v>
      </c>
      <c r="H26" s="22">
        <f t="shared" si="8"/>
        <v>21000</v>
      </c>
      <c r="I26" s="22">
        <f t="shared" si="8"/>
        <v>21000</v>
      </c>
    </row>
    <row r="27" spans="1:9" ht="16.5" thickBot="1" x14ac:dyDescent="0.3">
      <c r="A27" s="32"/>
      <c r="B27" s="50" t="s">
        <v>14</v>
      </c>
      <c r="C27" s="36">
        <f t="shared" ref="C27:I27" si="9">C19+C21</f>
        <v>779319</v>
      </c>
      <c r="D27" s="36">
        <f t="shared" si="9"/>
        <v>834720</v>
      </c>
      <c r="E27" s="36">
        <f t="shared" si="9"/>
        <v>163099</v>
      </c>
      <c r="F27" s="36">
        <f t="shared" si="9"/>
        <v>1158460</v>
      </c>
      <c r="G27" s="36">
        <f t="shared" si="9"/>
        <v>553684</v>
      </c>
      <c r="H27" s="36">
        <f t="shared" si="9"/>
        <v>0</v>
      </c>
      <c r="I27" s="36">
        <f t="shared" si="9"/>
        <v>0</v>
      </c>
    </row>
  </sheetData>
  <mergeCells count="8">
    <mergeCell ref="A1:I1"/>
    <mergeCell ref="A22:B22"/>
    <mergeCell ref="A23:B23"/>
    <mergeCell ref="A2:I2"/>
    <mergeCell ref="A8:B8"/>
    <mergeCell ref="A15:B15"/>
    <mergeCell ref="A18:B18"/>
    <mergeCell ref="A20:B20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5"/>
  <sheetViews>
    <sheetView tabSelected="1" zoomScaleNormal="100" workbookViewId="0">
      <selection activeCell="J1" sqref="J1"/>
    </sheetView>
  </sheetViews>
  <sheetFormatPr defaultColWidth="8.85546875" defaultRowHeight="15.75" x14ac:dyDescent="0.25"/>
  <cols>
    <col min="1" max="1" width="36.7109375" style="5" customWidth="1"/>
    <col min="2" max="2" width="10.5703125" style="1" customWidth="1"/>
    <col min="3" max="4" width="14.28515625" style="6" customWidth="1"/>
    <col min="5" max="5" width="14.42578125" style="6" customWidth="1"/>
    <col min="6" max="7" width="13.85546875" style="6" customWidth="1"/>
    <col min="8" max="8" width="13.140625" style="6" customWidth="1"/>
    <col min="9" max="9" width="14.28515625" style="6" customWidth="1"/>
    <col min="10" max="10" width="8.85546875" style="1"/>
    <col min="11" max="11" width="13.42578125" style="1" bestFit="1" customWidth="1"/>
    <col min="12" max="12" width="14.85546875" style="1" customWidth="1"/>
    <col min="13" max="13" width="15.85546875" style="1" customWidth="1"/>
    <col min="14" max="14" width="18.140625" style="1" customWidth="1"/>
    <col min="15" max="15" width="13.28515625" style="1" customWidth="1"/>
    <col min="16" max="16" width="14.28515625" style="1" customWidth="1"/>
    <col min="17" max="16384" width="8.85546875" style="1"/>
  </cols>
  <sheetData>
    <row r="1" spans="1:9" ht="25.5" x14ac:dyDescent="0.35">
      <c r="A1" s="82" t="s">
        <v>145</v>
      </c>
      <c r="B1" s="82"/>
      <c r="C1" s="82"/>
      <c r="D1" s="82"/>
      <c r="E1" s="82"/>
      <c r="F1" s="82"/>
      <c r="G1" s="82"/>
      <c r="H1" s="82"/>
      <c r="I1" s="82"/>
    </row>
    <row r="2" spans="1:9" ht="18.75" x14ac:dyDescent="0.3">
      <c r="A2" s="77" t="s">
        <v>146</v>
      </c>
      <c r="B2" s="77"/>
      <c r="C2" s="77"/>
      <c r="D2" s="77"/>
      <c r="E2" s="77"/>
      <c r="F2" s="77"/>
      <c r="G2" s="77"/>
      <c r="H2" s="77"/>
      <c r="I2" s="77"/>
    </row>
    <row r="3" spans="1:9" ht="16.5" thickBot="1" x14ac:dyDescent="0.3"/>
    <row r="4" spans="1:9" ht="44.25" thickBot="1" x14ac:dyDescent="0.3">
      <c r="A4" s="14" t="s">
        <v>6</v>
      </c>
      <c r="B4" s="15" t="s">
        <v>7</v>
      </c>
      <c r="C4" s="16" t="s">
        <v>2</v>
      </c>
      <c r="D4" s="16" t="s">
        <v>135</v>
      </c>
      <c r="E4" s="16" t="s">
        <v>3</v>
      </c>
      <c r="F4" s="16" t="s">
        <v>133</v>
      </c>
      <c r="G4" s="41" t="s">
        <v>4</v>
      </c>
      <c r="H4" s="16" t="s">
        <v>11</v>
      </c>
      <c r="I4" s="17" t="s">
        <v>134</v>
      </c>
    </row>
    <row r="5" spans="1:9" ht="16.5" thickTop="1" x14ac:dyDescent="0.25">
      <c r="A5" s="51" t="s">
        <v>30</v>
      </c>
      <c r="B5" s="56">
        <v>630</v>
      </c>
      <c r="C5" s="57">
        <v>26061</v>
      </c>
      <c r="D5" s="57">
        <v>13130</v>
      </c>
      <c r="E5" s="57">
        <v>24300</v>
      </c>
      <c r="F5" s="57">
        <v>24300</v>
      </c>
      <c r="G5" s="42">
        <v>24000</v>
      </c>
      <c r="H5" s="57">
        <v>24000</v>
      </c>
      <c r="I5" s="57">
        <v>24000</v>
      </c>
    </row>
    <row r="6" spans="1:9" x14ac:dyDescent="0.25">
      <c r="A6" s="52" t="s">
        <v>31</v>
      </c>
      <c r="B6" s="58">
        <v>630</v>
      </c>
      <c r="C6" s="59">
        <v>15831</v>
      </c>
      <c r="D6" s="59">
        <v>9771</v>
      </c>
      <c r="E6" s="59">
        <v>10000</v>
      </c>
      <c r="F6" s="59">
        <v>9500</v>
      </c>
      <c r="G6" s="43">
        <v>10000</v>
      </c>
      <c r="H6" s="59">
        <v>12000</v>
      </c>
      <c r="I6" s="59">
        <v>12000</v>
      </c>
    </row>
    <row r="7" spans="1:9" x14ac:dyDescent="0.25">
      <c r="A7" s="52" t="s">
        <v>32</v>
      </c>
      <c r="B7" s="58">
        <v>640</v>
      </c>
      <c r="C7" s="59">
        <v>5970</v>
      </c>
      <c r="D7" s="59">
        <v>4347</v>
      </c>
      <c r="E7" s="59">
        <v>5500</v>
      </c>
      <c r="F7" s="59">
        <v>5500</v>
      </c>
      <c r="G7" s="43">
        <v>5500</v>
      </c>
      <c r="H7" s="59">
        <v>5500</v>
      </c>
      <c r="I7" s="59">
        <v>5500</v>
      </c>
    </row>
    <row r="8" spans="1:9" ht="16.5" thickBot="1" x14ac:dyDescent="0.3">
      <c r="A8" s="53" t="s">
        <v>33</v>
      </c>
      <c r="B8" s="60">
        <v>630</v>
      </c>
      <c r="C8" s="61">
        <v>12929</v>
      </c>
      <c r="D8" s="61">
        <v>10637</v>
      </c>
      <c r="E8" s="61">
        <v>8000</v>
      </c>
      <c r="F8" s="61">
        <v>8500</v>
      </c>
      <c r="G8" s="44">
        <v>8700</v>
      </c>
      <c r="H8" s="61">
        <v>8500</v>
      </c>
      <c r="I8" s="61">
        <v>8500</v>
      </c>
    </row>
    <row r="9" spans="1:9" s="10" customFormat="1" ht="16.5" thickBot="1" x14ac:dyDescent="0.3">
      <c r="A9" s="80" t="s">
        <v>93</v>
      </c>
      <c r="B9" s="81"/>
      <c r="C9" s="47">
        <f>SUM(C5:C8)</f>
        <v>60791</v>
      </c>
      <c r="D9" s="47">
        <f t="shared" ref="D9:I9" si="0">SUM(D5:D8)</f>
        <v>37885</v>
      </c>
      <c r="E9" s="47">
        <f t="shared" si="0"/>
        <v>47800</v>
      </c>
      <c r="F9" s="47">
        <f t="shared" si="0"/>
        <v>47800</v>
      </c>
      <c r="G9" s="47">
        <f t="shared" si="0"/>
        <v>48200</v>
      </c>
      <c r="H9" s="47">
        <f t="shared" si="0"/>
        <v>50000</v>
      </c>
      <c r="I9" s="47">
        <f t="shared" si="0"/>
        <v>50000</v>
      </c>
    </row>
    <row r="10" spans="1:9" ht="16.5" thickBot="1" x14ac:dyDescent="0.3">
      <c r="A10" s="54" t="s">
        <v>34</v>
      </c>
      <c r="B10" s="18">
        <v>630</v>
      </c>
      <c r="C10" s="19">
        <v>10688</v>
      </c>
      <c r="D10" s="19">
        <v>7332</v>
      </c>
      <c r="E10" s="19">
        <v>8000</v>
      </c>
      <c r="F10" s="19">
        <v>18000</v>
      </c>
      <c r="G10" s="42">
        <v>18000</v>
      </c>
      <c r="H10" s="19">
        <v>20000</v>
      </c>
      <c r="I10" s="19">
        <v>20000</v>
      </c>
    </row>
    <row r="11" spans="1:9" s="10" customFormat="1" ht="16.5" thickBot="1" x14ac:dyDescent="0.3">
      <c r="A11" s="80" t="s">
        <v>94</v>
      </c>
      <c r="B11" s="81"/>
      <c r="C11" s="47">
        <f>SUM(C10:C10)</f>
        <v>10688</v>
      </c>
      <c r="D11" s="47">
        <f t="shared" ref="D11:E11" si="1">SUM(D10:D10)</f>
        <v>7332</v>
      </c>
      <c r="E11" s="47">
        <f t="shared" si="1"/>
        <v>8000</v>
      </c>
      <c r="F11" s="47">
        <f>SUM(F10:F10)</f>
        <v>18000</v>
      </c>
      <c r="G11" s="47">
        <f>SUM(G10)</f>
        <v>18000</v>
      </c>
      <c r="H11" s="47">
        <f>SUM(H10)</f>
        <v>20000</v>
      </c>
      <c r="I11" s="47">
        <f>SUM(I10)</f>
        <v>20000</v>
      </c>
    </row>
    <row r="12" spans="1:9" x14ac:dyDescent="0.25">
      <c r="A12" s="54" t="s">
        <v>119</v>
      </c>
      <c r="B12" s="18">
        <v>620</v>
      </c>
      <c r="C12" s="19">
        <v>820</v>
      </c>
      <c r="D12" s="19">
        <v>716</v>
      </c>
      <c r="E12" s="19">
        <v>700</v>
      </c>
      <c r="F12" s="19">
        <v>997</v>
      </c>
      <c r="G12" s="42">
        <v>1200</v>
      </c>
      <c r="H12" s="19">
        <v>1200</v>
      </c>
      <c r="I12" s="19">
        <v>1200</v>
      </c>
    </row>
    <row r="13" spans="1:9" x14ac:dyDescent="0.25">
      <c r="A13" s="62"/>
      <c r="B13" s="21">
        <v>630</v>
      </c>
      <c r="C13" s="22">
        <v>3015</v>
      </c>
      <c r="D13" s="22">
        <v>2949</v>
      </c>
      <c r="E13" s="22">
        <v>3700</v>
      </c>
      <c r="F13" s="22">
        <v>4200</v>
      </c>
      <c r="G13" s="43">
        <v>5160</v>
      </c>
      <c r="H13" s="22">
        <v>5160</v>
      </c>
      <c r="I13" s="22">
        <v>5160</v>
      </c>
    </row>
    <row r="14" spans="1:9" x14ac:dyDescent="0.25">
      <c r="A14" s="52" t="s">
        <v>120</v>
      </c>
      <c r="B14" s="21">
        <v>610</v>
      </c>
      <c r="C14" s="22">
        <v>4718</v>
      </c>
      <c r="D14" s="22">
        <v>3378</v>
      </c>
      <c r="E14" s="22">
        <v>0</v>
      </c>
      <c r="F14" s="22">
        <v>17159</v>
      </c>
      <c r="G14" s="43">
        <v>0</v>
      </c>
      <c r="H14" s="22">
        <v>0</v>
      </c>
      <c r="I14" s="22">
        <v>0</v>
      </c>
    </row>
    <row r="15" spans="1:9" x14ac:dyDescent="0.25">
      <c r="A15" s="52" t="s">
        <v>85</v>
      </c>
      <c r="B15" s="21">
        <v>630</v>
      </c>
      <c r="C15" s="22">
        <v>1216</v>
      </c>
      <c r="D15" s="22">
        <v>801</v>
      </c>
      <c r="E15" s="22">
        <v>1150</v>
      </c>
      <c r="F15" s="22">
        <v>1150</v>
      </c>
      <c r="G15" s="43">
        <v>1135</v>
      </c>
      <c r="H15" s="22">
        <v>1135</v>
      </c>
      <c r="I15" s="22">
        <v>1135</v>
      </c>
    </row>
    <row r="16" spans="1:9" x14ac:dyDescent="0.25">
      <c r="A16" s="62"/>
      <c r="B16" s="21">
        <v>710</v>
      </c>
      <c r="C16" s="22">
        <v>77138</v>
      </c>
      <c r="D16" s="22">
        <v>32984</v>
      </c>
      <c r="E16" s="22">
        <v>30000</v>
      </c>
      <c r="F16" s="22">
        <v>24000</v>
      </c>
      <c r="G16" s="43">
        <v>22000</v>
      </c>
      <c r="H16" s="22">
        <v>22000</v>
      </c>
      <c r="I16" s="22">
        <v>22000</v>
      </c>
    </row>
    <row r="17" spans="1:9" x14ac:dyDescent="0.25">
      <c r="A17" s="52" t="s">
        <v>35</v>
      </c>
      <c r="B17" s="21">
        <v>630</v>
      </c>
      <c r="C17" s="22">
        <v>15587</v>
      </c>
      <c r="D17" s="22">
        <v>19021</v>
      </c>
      <c r="E17" s="22">
        <v>20150</v>
      </c>
      <c r="F17" s="22">
        <v>22750</v>
      </c>
      <c r="G17" s="43">
        <v>17400</v>
      </c>
      <c r="H17" s="22">
        <v>18400</v>
      </c>
      <c r="I17" s="22">
        <v>17200</v>
      </c>
    </row>
    <row r="18" spans="1:9" ht="16.5" thickBot="1" x14ac:dyDescent="0.3">
      <c r="A18" s="70"/>
      <c r="B18" s="71">
        <v>710</v>
      </c>
      <c r="C18" s="30">
        <v>0</v>
      </c>
      <c r="D18" s="30">
        <v>0</v>
      </c>
      <c r="E18" s="30">
        <v>0</v>
      </c>
      <c r="F18" s="30">
        <v>3500</v>
      </c>
      <c r="G18" s="45">
        <v>0</v>
      </c>
      <c r="H18" s="30">
        <v>0</v>
      </c>
      <c r="I18" s="30">
        <v>0</v>
      </c>
    </row>
    <row r="19" spans="1:9" s="10" customFormat="1" ht="16.5" thickBot="1" x14ac:dyDescent="0.3">
      <c r="A19" s="80" t="s">
        <v>95</v>
      </c>
      <c r="B19" s="81"/>
      <c r="C19" s="47">
        <f t="shared" ref="C19:I19" si="2">SUM(C12:C18)</f>
        <v>102494</v>
      </c>
      <c r="D19" s="47">
        <f t="shared" si="2"/>
        <v>59849</v>
      </c>
      <c r="E19" s="47">
        <f t="shared" si="2"/>
        <v>55700</v>
      </c>
      <c r="F19" s="47">
        <f t="shared" si="2"/>
        <v>73756</v>
      </c>
      <c r="G19" s="47">
        <f t="shared" si="2"/>
        <v>46895</v>
      </c>
      <c r="H19" s="47">
        <f t="shared" si="2"/>
        <v>47895</v>
      </c>
      <c r="I19" s="47">
        <f t="shared" si="2"/>
        <v>46695</v>
      </c>
    </row>
    <row r="20" spans="1:9" x14ac:dyDescent="0.25">
      <c r="A20" s="54" t="s">
        <v>36</v>
      </c>
      <c r="B20" s="18">
        <v>620</v>
      </c>
      <c r="C20" s="19">
        <v>0</v>
      </c>
      <c r="D20" s="19">
        <v>0</v>
      </c>
      <c r="E20" s="19">
        <v>150</v>
      </c>
      <c r="F20" s="19">
        <v>345</v>
      </c>
      <c r="G20" s="42">
        <v>320</v>
      </c>
      <c r="H20" s="19">
        <v>320</v>
      </c>
      <c r="I20" s="19">
        <v>320</v>
      </c>
    </row>
    <row r="21" spans="1:9" x14ac:dyDescent="0.25">
      <c r="A21" s="20"/>
      <c r="B21" s="21">
        <v>630</v>
      </c>
      <c r="C21" s="22">
        <v>1525</v>
      </c>
      <c r="D21" s="22">
        <v>1103</v>
      </c>
      <c r="E21" s="22">
        <v>1050</v>
      </c>
      <c r="F21" s="22">
        <v>1650</v>
      </c>
      <c r="G21" s="43">
        <v>1550</v>
      </c>
      <c r="H21" s="22">
        <v>1550</v>
      </c>
      <c r="I21" s="22">
        <v>1550</v>
      </c>
    </row>
    <row r="22" spans="1:9" x14ac:dyDescent="0.25">
      <c r="A22" s="20"/>
      <c r="B22" s="21">
        <v>640</v>
      </c>
      <c r="C22" s="22">
        <v>8610</v>
      </c>
      <c r="D22" s="22">
        <v>8490</v>
      </c>
      <c r="E22" s="22">
        <v>9000</v>
      </c>
      <c r="F22" s="22">
        <v>8240</v>
      </c>
      <c r="G22" s="43">
        <v>9500</v>
      </c>
      <c r="H22" s="22">
        <v>8500</v>
      </c>
      <c r="I22" s="22">
        <v>8500</v>
      </c>
    </row>
    <row r="23" spans="1:9" x14ac:dyDescent="0.25">
      <c r="A23" s="52" t="s">
        <v>37</v>
      </c>
      <c r="B23" s="21">
        <v>610</v>
      </c>
      <c r="C23" s="22">
        <v>7907</v>
      </c>
      <c r="D23" s="22">
        <v>8490</v>
      </c>
      <c r="E23" s="22">
        <v>8682</v>
      </c>
      <c r="F23" s="22">
        <v>8682</v>
      </c>
      <c r="G23" s="43">
        <v>8712</v>
      </c>
      <c r="H23" s="22">
        <v>8800</v>
      </c>
      <c r="I23" s="22">
        <v>10000</v>
      </c>
    </row>
    <row r="24" spans="1:9" x14ac:dyDescent="0.25">
      <c r="A24" s="20"/>
      <c r="B24" s="21">
        <v>620</v>
      </c>
      <c r="C24" s="22">
        <v>2416</v>
      </c>
      <c r="D24" s="22">
        <v>2660</v>
      </c>
      <c r="E24" s="22">
        <v>3530</v>
      </c>
      <c r="F24" s="22">
        <v>3530</v>
      </c>
      <c r="G24" s="43">
        <v>3050</v>
      </c>
      <c r="H24" s="22">
        <v>3060</v>
      </c>
      <c r="I24" s="22">
        <v>3500</v>
      </c>
    </row>
    <row r="25" spans="1:9" x14ac:dyDescent="0.25">
      <c r="A25" s="20"/>
      <c r="B25" s="21">
        <v>630</v>
      </c>
      <c r="C25" s="22">
        <v>1358</v>
      </c>
      <c r="D25" s="22">
        <v>1275</v>
      </c>
      <c r="E25" s="22">
        <v>1525</v>
      </c>
      <c r="F25" s="22">
        <v>1525</v>
      </c>
      <c r="G25" s="43">
        <v>1495</v>
      </c>
      <c r="H25" s="22">
        <v>1515</v>
      </c>
      <c r="I25" s="22">
        <v>1525</v>
      </c>
    </row>
    <row r="26" spans="1:9" x14ac:dyDescent="0.25">
      <c r="A26" s="20"/>
      <c r="B26" s="21">
        <v>640</v>
      </c>
      <c r="C26" s="22">
        <v>499</v>
      </c>
      <c r="D26" s="22">
        <v>0</v>
      </c>
      <c r="E26" s="22">
        <v>1420</v>
      </c>
      <c r="F26" s="22">
        <v>1420</v>
      </c>
      <c r="G26" s="43">
        <v>0</v>
      </c>
      <c r="H26" s="22">
        <v>0</v>
      </c>
      <c r="I26" s="22">
        <v>0</v>
      </c>
    </row>
    <row r="27" spans="1:9" x14ac:dyDescent="0.25">
      <c r="A27" s="52" t="s">
        <v>38</v>
      </c>
      <c r="B27" s="21">
        <v>610</v>
      </c>
      <c r="C27" s="22">
        <v>1320</v>
      </c>
      <c r="D27" s="22">
        <v>1303</v>
      </c>
      <c r="E27" s="22">
        <v>1300</v>
      </c>
      <c r="F27" s="22">
        <v>1300</v>
      </c>
      <c r="G27" s="43">
        <v>1300</v>
      </c>
      <c r="H27" s="22">
        <v>1300</v>
      </c>
      <c r="I27" s="22">
        <v>1300</v>
      </c>
    </row>
    <row r="28" spans="1:9" x14ac:dyDescent="0.25">
      <c r="A28" s="20"/>
      <c r="B28" s="21">
        <v>620</v>
      </c>
      <c r="C28" s="22">
        <v>455</v>
      </c>
      <c r="D28" s="22">
        <v>455</v>
      </c>
      <c r="E28" s="22">
        <v>454</v>
      </c>
      <c r="F28" s="22">
        <v>454</v>
      </c>
      <c r="G28" s="43">
        <v>454</v>
      </c>
      <c r="H28" s="22">
        <v>454</v>
      </c>
      <c r="I28" s="22">
        <v>454</v>
      </c>
    </row>
    <row r="29" spans="1:9" x14ac:dyDescent="0.25">
      <c r="A29" s="20"/>
      <c r="B29" s="21">
        <v>630</v>
      </c>
      <c r="C29" s="22">
        <v>345</v>
      </c>
      <c r="D29" s="22">
        <v>358</v>
      </c>
      <c r="E29" s="22">
        <v>362</v>
      </c>
      <c r="F29" s="22">
        <v>362</v>
      </c>
      <c r="G29" s="43">
        <v>374</v>
      </c>
      <c r="H29" s="22">
        <v>374</v>
      </c>
      <c r="I29" s="22">
        <v>374</v>
      </c>
    </row>
    <row r="30" spans="1:9" x14ac:dyDescent="0.25">
      <c r="A30" s="52" t="s">
        <v>39</v>
      </c>
      <c r="B30" s="21">
        <v>610</v>
      </c>
      <c r="C30" s="22">
        <v>4108</v>
      </c>
      <c r="D30" s="22">
        <v>4143</v>
      </c>
      <c r="E30" s="22">
        <v>4380</v>
      </c>
      <c r="F30" s="22">
        <v>4380</v>
      </c>
      <c r="G30" s="43">
        <v>4536</v>
      </c>
      <c r="H30" s="22">
        <v>4536</v>
      </c>
      <c r="I30" s="22">
        <v>4536</v>
      </c>
    </row>
    <row r="31" spans="1:9" x14ac:dyDescent="0.25">
      <c r="A31" s="62"/>
      <c r="B31" s="21">
        <v>620</v>
      </c>
      <c r="C31" s="22">
        <v>1444</v>
      </c>
      <c r="D31" s="22">
        <v>1457</v>
      </c>
      <c r="E31" s="22">
        <v>1530</v>
      </c>
      <c r="F31" s="22">
        <v>1530</v>
      </c>
      <c r="G31" s="43">
        <v>1586</v>
      </c>
      <c r="H31" s="22">
        <v>1586</v>
      </c>
      <c r="I31" s="22">
        <v>1586</v>
      </c>
    </row>
    <row r="32" spans="1:9" x14ac:dyDescent="0.25">
      <c r="A32" s="62"/>
      <c r="B32" s="21">
        <v>630</v>
      </c>
      <c r="C32" s="22">
        <v>884</v>
      </c>
      <c r="D32" s="22">
        <v>926</v>
      </c>
      <c r="E32" s="22">
        <v>1478</v>
      </c>
      <c r="F32" s="22">
        <v>1478</v>
      </c>
      <c r="G32" s="43">
        <v>1550</v>
      </c>
      <c r="H32" s="22">
        <v>1524</v>
      </c>
      <c r="I32" s="22">
        <v>1500</v>
      </c>
    </row>
    <row r="33" spans="1:9" x14ac:dyDescent="0.25">
      <c r="A33" s="52" t="s">
        <v>40</v>
      </c>
      <c r="B33" s="21">
        <v>620</v>
      </c>
      <c r="C33" s="22">
        <v>0</v>
      </c>
      <c r="D33" s="22">
        <v>0</v>
      </c>
      <c r="E33" s="22">
        <v>420</v>
      </c>
      <c r="F33" s="22">
        <v>420</v>
      </c>
      <c r="G33" s="43">
        <v>142</v>
      </c>
      <c r="H33" s="22">
        <v>142</v>
      </c>
      <c r="I33" s="22">
        <v>142</v>
      </c>
    </row>
    <row r="34" spans="1:9" x14ac:dyDescent="0.25">
      <c r="A34" s="20"/>
      <c r="B34" s="21">
        <v>630</v>
      </c>
      <c r="C34" s="22">
        <v>4783</v>
      </c>
      <c r="D34" s="22">
        <v>2681</v>
      </c>
      <c r="E34" s="22">
        <v>55050</v>
      </c>
      <c r="F34" s="22">
        <v>5050</v>
      </c>
      <c r="G34" s="43">
        <v>2656</v>
      </c>
      <c r="H34" s="22">
        <v>2656</v>
      </c>
      <c r="I34" s="22">
        <v>2656</v>
      </c>
    </row>
    <row r="35" spans="1:9" x14ac:dyDescent="0.25">
      <c r="A35" s="20"/>
      <c r="B35" s="21">
        <v>710</v>
      </c>
      <c r="C35" s="22"/>
      <c r="D35" s="22"/>
      <c r="E35" s="22"/>
      <c r="F35" s="22">
        <v>65000</v>
      </c>
      <c r="G35" s="43"/>
      <c r="H35" s="22"/>
      <c r="I35" s="22"/>
    </row>
    <row r="36" spans="1:9" x14ac:dyDescent="0.25">
      <c r="A36" s="52" t="s">
        <v>41</v>
      </c>
      <c r="B36" s="21">
        <v>630</v>
      </c>
      <c r="C36" s="22">
        <v>3204</v>
      </c>
      <c r="D36" s="22">
        <v>3906</v>
      </c>
      <c r="E36" s="22">
        <v>4060</v>
      </c>
      <c r="F36" s="22">
        <v>5060</v>
      </c>
      <c r="G36" s="43">
        <v>4060</v>
      </c>
      <c r="H36" s="22">
        <v>4060</v>
      </c>
      <c r="I36" s="22">
        <v>4060</v>
      </c>
    </row>
    <row r="37" spans="1:9" x14ac:dyDescent="0.25">
      <c r="A37" s="20"/>
      <c r="B37" s="21">
        <v>710</v>
      </c>
      <c r="C37" s="22">
        <v>0</v>
      </c>
      <c r="D37" s="22">
        <v>0</v>
      </c>
      <c r="E37" s="22">
        <v>5000</v>
      </c>
      <c r="F37" s="22">
        <v>5000</v>
      </c>
      <c r="G37" s="43">
        <v>0</v>
      </c>
      <c r="H37" s="22">
        <v>0</v>
      </c>
      <c r="I37" s="22">
        <v>0</v>
      </c>
    </row>
    <row r="38" spans="1:9" x14ac:dyDescent="0.25">
      <c r="A38" s="52" t="s">
        <v>42</v>
      </c>
      <c r="B38" s="21">
        <v>610</v>
      </c>
      <c r="C38" s="22">
        <v>18638</v>
      </c>
      <c r="D38" s="22">
        <v>20184</v>
      </c>
      <c r="E38" s="22">
        <v>20140</v>
      </c>
      <c r="F38" s="22">
        <v>20140</v>
      </c>
      <c r="G38" s="43">
        <v>21736</v>
      </c>
      <c r="H38" s="22">
        <v>21736</v>
      </c>
      <c r="I38" s="22">
        <v>21736</v>
      </c>
    </row>
    <row r="39" spans="1:9" x14ac:dyDescent="0.25">
      <c r="A39" s="20"/>
      <c r="B39" s="21">
        <v>620</v>
      </c>
      <c r="C39" s="22">
        <v>6532</v>
      </c>
      <c r="D39" s="22">
        <v>7099</v>
      </c>
      <c r="E39" s="22">
        <v>7040</v>
      </c>
      <c r="F39" s="22">
        <v>7040</v>
      </c>
      <c r="G39" s="43">
        <v>7600</v>
      </c>
      <c r="H39" s="22">
        <v>7600</v>
      </c>
      <c r="I39" s="22">
        <v>7600</v>
      </c>
    </row>
    <row r="40" spans="1:9" x14ac:dyDescent="0.25">
      <c r="A40" s="20"/>
      <c r="B40" s="21">
        <v>630</v>
      </c>
      <c r="C40" s="22">
        <v>7135</v>
      </c>
      <c r="D40" s="22">
        <v>7476</v>
      </c>
      <c r="E40" s="22">
        <v>6420</v>
      </c>
      <c r="F40" s="22">
        <v>6563</v>
      </c>
      <c r="G40" s="43">
        <v>5854</v>
      </c>
      <c r="H40" s="22">
        <v>5854</v>
      </c>
      <c r="I40" s="22">
        <v>5854</v>
      </c>
    </row>
    <row r="41" spans="1:9" x14ac:dyDescent="0.25">
      <c r="A41" s="20"/>
      <c r="B41" s="21">
        <v>640</v>
      </c>
      <c r="C41" s="22">
        <v>0</v>
      </c>
      <c r="D41" s="22">
        <v>0</v>
      </c>
      <c r="E41" s="22">
        <v>0</v>
      </c>
      <c r="F41" s="22">
        <v>0</v>
      </c>
      <c r="G41" s="43">
        <v>0</v>
      </c>
      <c r="H41" s="22">
        <v>0</v>
      </c>
      <c r="I41" s="22">
        <v>0</v>
      </c>
    </row>
    <row r="42" spans="1:9" x14ac:dyDescent="0.25">
      <c r="A42" s="52" t="s">
        <v>43</v>
      </c>
      <c r="B42" s="21">
        <v>630</v>
      </c>
      <c r="C42" s="22">
        <v>354</v>
      </c>
      <c r="D42" s="22">
        <v>0</v>
      </c>
      <c r="E42" s="22">
        <v>350</v>
      </c>
      <c r="F42" s="22">
        <v>350</v>
      </c>
      <c r="G42" s="43">
        <v>350</v>
      </c>
      <c r="H42" s="22">
        <v>350</v>
      </c>
      <c r="I42" s="22">
        <v>350</v>
      </c>
    </row>
    <row r="43" spans="1:9" x14ac:dyDescent="0.25">
      <c r="A43" s="52" t="s">
        <v>44</v>
      </c>
      <c r="B43" s="21">
        <v>610</v>
      </c>
      <c r="C43" s="22">
        <v>17</v>
      </c>
      <c r="D43" s="22">
        <v>0</v>
      </c>
      <c r="E43" s="22">
        <v>0</v>
      </c>
      <c r="F43" s="22">
        <v>0</v>
      </c>
      <c r="G43" s="43">
        <v>0</v>
      </c>
      <c r="H43" s="22">
        <v>0</v>
      </c>
      <c r="I43" s="22">
        <v>0</v>
      </c>
    </row>
    <row r="44" spans="1:9" x14ac:dyDescent="0.25">
      <c r="A44" s="20"/>
      <c r="B44" s="21">
        <v>620</v>
      </c>
      <c r="C44" s="22">
        <v>6</v>
      </c>
      <c r="D44" s="22">
        <v>0</v>
      </c>
      <c r="E44" s="22">
        <v>0</v>
      </c>
      <c r="F44" s="22">
        <v>0</v>
      </c>
      <c r="G44" s="43">
        <v>0</v>
      </c>
      <c r="H44" s="22">
        <v>0</v>
      </c>
      <c r="I44" s="22">
        <v>0</v>
      </c>
    </row>
    <row r="45" spans="1:9" x14ac:dyDescent="0.25">
      <c r="A45" s="20"/>
      <c r="B45" s="21">
        <v>630</v>
      </c>
      <c r="C45" s="22">
        <v>0</v>
      </c>
      <c r="D45" s="22">
        <v>0</v>
      </c>
      <c r="E45" s="22">
        <v>0</v>
      </c>
      <c r="F45" s="22">
        <v>0</v>
      </c>
      <c r="G45" s="43">
        <v>0</v>
      </c>
      <c r="H45" s="22">
        <v>0</v>
      </c>
      <c r="I45" s="22">
        <v>0</v>
      </c>
    </row>
    <row r="46" spans="1:9" x14ac:dyDescent="0.25">
      <c r="A46" s="20"/>
      <c r="B46" s="21">
        <v>640</v>
      </c>
      <c r="C46" s="22">
        <v>0</v>
      </c>
      <c r="D46" s="22">
        <v>0</v>
      </c>
      <c r="E46" s="22">
        <v>0</v>
      </c>
      <c r="F46" s="22">
        <v>0</v>
      </c>
      <c r="G46" s="43">
        <v>0</v>
      </c>
      <c r="H46" s="22">
        <v>0</v>
      </c>
      <c r="I46" s="22">
        <v>0</v>
      </c>
    </row>
    <row r="47" spans="1:9" x14ac:dyDescent="0.25">
      <c r="A47" s="52" t="s">
        <v>45</v>
      </c>
      <c r="B47" s="21">
        <v>610</v>
      </c>
      <c r="C47" s="22">
        <v>8112</v>
      </c>
      <c r="D47" s="22">
        <v>9947</v>
      </c>
      <c r="E47" s="22">
        <v>11700</v>
      </c>
      <c r="F47" s="22">
        <v>11568</v>
      </c>
      <c r="G47" s="43">
        <v>12168</v>
      </c>
      <c r="H47" s="22">
        <v>12168</v>
      </c>
      <c r="I47" s="22">
        <v>12168</v>
      </c>
    </row>
    <row r="48" spans="1:9" x14ac:dyDescent="0.25">
      <c r="A48" s="20"/>
      <c r="B48" s="21">
        <v>620</v>
      </c>
      <c r="C48" s="22">
        <v>2438</v>
      </c>
      <c r="D48" s="22">
        <v>2954</v>
      </c>
      <c r="E48" s="22">
        <v>3500</v>
      </c>
      <c r="F48" s="22">
        <v>3500</v>
      </c>
      <c r="G48" s="43">
        <v>3900</v>
      </c>
      <c r="H48" s="22">
        <v>3900</v>
      </c>
      <c r="I48" s="22">
        <v>3900</v>
      </c>
    </row>
    <row r="49" spans="1:9" x14ac:dyDescent="0.25">
      <c r="A49" s="20"/>
      <c r="B49" s="21">
        <v>630</v>
      </c>
      <c r="C49" s="22">
        <v>534</v>
      </c>
      <c r="D49" s="22">
        <v>720</v>
      </c>
      <c r="E49" s="22">
        <v>1030</v>
      </c>
      <c r="F49" s="22">
        <v>1030</v>
      </c>
      <c r="G49" s="43">
        <v>880</v>
      </c>
      <c r="H49" s="22">
        <v>880</v>
      </c>
      <c r="I49" s="22">
        <v>880</v>
      </c>
    </row>
    <row r="50" spans="1:9" x14ac:dyDescent="0.25">
      <c r="A50" s="20"/>
      <c r="B50" s="21">
        <v>640</v>
      </c>
      <c r="C50" s="22">
        <v>114</v>
      </c>
      <c r="D50" s="22">
        <v>39</v>
      </c>
      <c r="E50" s="22">
        <v>0</v>
      </c>
      <c r="F50" s="22">
        <v>132</v>
      </c>
      <c r="G50" s="43">
        <v>0</v>
      </c>
      <c r="H50" s="22">
        <v>0</v>
      </c>
      <c r="I50" s="22">
        <v>0</v>
      </c>
    </row>
    <row r="51" spans="1:9" x14ac:dyDescent="0.25">
      <c r="A51" s="52" t="s">
        <v>46</v>
      </c>
      <c r="B51" s="21">
        <v>610</v>
      </c>
      <c r="C51" s="22">
        <v>6092</v>
      </c>
      <c r="D51" s="22">
        <v>3607</v>
      </c>
      <c r="E51" s="22">
        <v>2120</v>
      </c>
      <c r="F51" s="22">
        <v>2080</v>
      </c>
      <c r="G51" s="43">
        <v>2490</v>
      </c>
      <c r="H51" s="22">
        <v>2600</v>
      </c>
      <c r="I51" s="22">
        <v>2650</v>
      </c>
    </row>
    <row r="52" spans="1:9" x14ac:dyDescent="0.25">
      <c r="A52" s="20"/>
      <c r="B52" s="21">
        <v>620</v>
      </c>
      <c r="C52" s="22">
        <v>1863</v>
      </c>
      <c r="D52" s="22">
        <v>1091</v>
      </c>
      <c r="E52" s="22">
        <v>640</v>
      </c>
      <c r="F52" s="22">
        <v>640</v>
      </c>
      <c r="G52" s="43">
        <v>800</v>
      </c>
      <c r="H52" s="22">
        <v>850</v>
      </c>
      <c r="I52" s="22">
        <v>900</v>
      </c>
    </row>
    <row r="53" spans="1:9" x14ac:dyDescent="0.25">
      <c r="A53" s="20"/>
      <c r="B53" s="21">
        <v>630</v>
      </c>
      <c r="C53" s="22">
        <v>520</v>
      </c>
      <c r="D53" s="22">
        <v>450</v>
      </c>
      <c r="E53" s="22">
        <v>30</v>
      </c>
      <c r="F53" s="22">
        <v>30</v>
      </c>
      <c r="G53" s="43">
        <v>36</v>
      </c>
      <c r="H53" s="22">
        <v>36</v>
      </c>
      <c r="I53" s="22">
        <v>36</v>
      </c>
    </row>
    <row r="54" spans="1:9" x14ac:dyDescent="0.25">
      <c r="A54" s="20"/>
      <c r="B54" s="21">
        <v>640</v>
      </c>
      <c r="C54" s="22">
        <v>0</v>
      </c>
      <c r="D54" s="22">
        <v>26</v>
      </c>
      <c r="E54" s="22">
        <v>0</v>
      </c>
      <c r="F54" s="22">
        <v>40</v>
      </c>
      <c r="G54" s="43">
        <v>0</v>
      </c>
      <c r="H54" s="22">
        <v>0</v>
      </c>
      <c r="I54" s="22">
        <v>0</v>
      </c>
    </row>
    <row r="55" spans="1:9" x14ac:dyDescent="0.25">
      <c r="A55" s="52" t="s">
        <v>47</v>
      </c>
      <c r="B55" s="21">
        <v>610</v>
      </c>
      <c r="C55" s="22">
        <v>39906</v>
      </c>
      <c r="D55" s="22">
        <v>29220</v>
      </c>
      <c r="E55" s="22">
        <v>0</v>
      </c>
      <c r="F55" s="22">
        <v>0</v>
      </c>
      <c r="G55" s="43">
        <v>0</v>
      </c>
      <c r="H55" s="22">
        <v>0</v>
      </c>
      <c r="I55" s="22">
        <v>0</v>
      </c>
    </row>
    <row r="56" spans="1:9" x14ac:dyDescent="0.25">
      <c r="A56" s="20"/>
      <c r="B56" s="21">
        <v>620</v>
      </c>
      <c r="C56" s="22">
        <v>13524</v>
      </c>
      <c r="D56" s="22">
        <v>10136</v>
      </c>
      <c r="E56" s="22">
        <v>0</v>
      </c>
      <c r="F56" s="22">
        <v>0</v>
      </c>
      <c r="G56" s="43">
        <v>0</v>
      </c>
      <c r="H56" s="22">
        <v>0</v>
      </c>
      <c r="I56" s="22">
        <v>0</v>
      </c>
    </row>
    <row r="57" spans="1:9" x14ac:dyDescent="0.25">
      <c r="A57" s="20"/>
      <c r="B57" s="21">
        <v>630</v>
      </c>
      <c r="C57" s="22">
        <v>5058</v>
      </c>
      <c r="D57" s="22">
        <v>3659</v>
      </c>
      <c r="E57" s="22">
        <v>0</v>
      </c>
      <c r="F57" s="22">
        <v>0</v>
      </c>
      <c r="G57" s="43">
        <v>0</v>
      </c>
      <c r="H57" s="22">
        <v>0</v>
      </c>
      <c r="I57" s="22">
        <v>0</v>
      </c>
    </row>
    <row r="58" spans="1:9" x14ac:dyDescent="0.25">
      <c r="A58" s="20"/>
      <c r="B58" s="21">
        <v>640</v>
      </c>
      <c r="C58" s="22">
        <v>620</v>
      </c>
      <c r="D58" s="22">
        <v>227</v>
      </c>
      <c r="E58" s="22">
        <v>0</v>
      </c>
      <c r="F58" s="22">
        <v>0</v>
      </c>
      <c r="G58" s="43">
        <v>0</v>
      </c>
      <c r="H58" s="22">
        <v>0</v>
      </c>
      <c r="I58" s="22">
        <v>0</v>
      </c>
    </row>
    <row r="59" spans="1:9" x14ac:dyDescent="0.25">
      <c r="A59" s="52" t="s">
        <v>48</v>
      </c>
      <c r="B59" s="21">
        <v>610</v>
      </c>
      <c r="C59" s="22">
        <v>3808</v>
      </c>
      <c r="D59" s="22">
        <v>3698</v>
      </c>
      <c r="E59" s="22">
        <v>4224</v>
      </c>
      <c r="F59" s="22">
        <v>4144</v>
      </c>
      <c r="G59" s="43">
        <v>4560</v>
      </c>
      <c r="H59" s="22">
        <v>4580</v>
      </c>
      <c r="I59" s="22">
        <v>4600</v>
      </c>
    </row>
    <row r="60" spans="1:9" x14ac:dyDescent="0.25">
      <c r="A60" s="20"/>
      <c r="B60" s="21">
        <v>620</v>
      </c>
      <c r="C60" s="22">
        <v>1113</v>
      </c>
      <c r="D60" s="22">
        <v>1045</v>
      </c>
      <c r="E60" s="22">
        <v>1280</v>
      </c>
      <c r="F60" s="22">
        <v>1280</v>
      </c>
      <c r="G60" s="43">
        <v>1460</v>
      </c>
      <c r="H60" s="22">
        <v>1480</v>
      </c>
      <c r="I60" s="22">
        <v>1500</v>
      </c>
    </row>
    <row r="61" spans="1:9" x14ac:dyDescent="0.25">
      <c r="A61" s="20"/>
      <c r="B61" s="21">
        <v>630</v>
      </c>
      <c r="C61" s="22">
        <v>464</v>
      </c>
      <c r="D61" s="22">
        <v>459</v>
      </c>
      <c r="E61" s="22">
        <v>495</v>
      </c>
      <c r="F61" s="22">
        <v>495</v>
      </c>
      <c r="G61" s="43">
        <v>495</v>
      </c>
      <c r="H61" s="22">
        <v>496</v>
      </c>
      <c r="I61" s="22">
        <v>498</v>
      </c>
    </row>
    <row r="62" spans="1:9" x14ac:dyDescent="0.25">
      <c r="A62" s="20"/>
      <c r="B62" s="21">
        <v>640</v>
      </c>
      <c r="C62" s="22">
        <v>0</v>
      </c>
      <c r="D62" s="22">
        <v>137</v>
      </c>
      <c r="E62" s="22">
        <v>0</v>
      </c>
      <c r="F62" s="22">
        <v>80</v>
      </c>
      <c r="G62" s="43">
        <v>0</v>
      </c>
      <c r="H62" s="22">
        <v>0</v>
      </c>
      <c r="I62" s="22">
        <v>0</v>
      </c>
    </row>
    <row r="63" spans="1:9" x14ac:dyDescent="0.25">
      <c r="A63" s="52" t="s">
        <v>49</v>
      </c>
      <c r="B63" s="21">
        <v>610</v>
      </c>
      <c r="C63" s="22">
        <v>0</v>
      </c>
      <c r="D63" s="22">
        <v>5111</v>
      </c>
      <c r="E63" s="22">
        <v>4110</v>
      </c>
      <c r="F63" s="22">
        <v>4110</v>
      </c>
      <c r="G63" s="43">
        <v>0</v>
      </c>
      <c r="H63" s="22">
        <v>0</v>
      </c>
      <c r="I63" s="22">
        <v>0</v>
      </c>
    </row>
    <row r="64" spans="1:9" x14ac:dyDescent="0.25">
      <c r="A64" s="20"/>
      <c r="B64" s="21">
        <v>620</v>
      </c>
      <c r="C64" s="22">
        <v>0</v>
      </c>
      <c r="D64" s="22">
        <v>1786</v>
      </c>
      <c r="E64" s="22">
        <v>1431</v>
      </c>
      <c r="F64" s="22">
        <v>1431</v>
      </c>
      <c r="G64" s="43">
        <v>0</v>
      </c>
      <c r="H64" s="22">
        <v>0</v>
      </c>
      <c r="I64" s="22">
        <v>0</v>
      </c>
    </row>
    <row r="65" spans="1:9" x14ac:dyDescent="0.25">
      <c r="A65" s="20"/>
      <c r="B65" s="21">
        <v>630</v>
      </c>
      <c r="C65" s="22">
        <v>0</v>
      </c>
      <c r="D65" s="22">
        <v>590</v>
      </c>
      <c r="E65" s="22">
        <v>420</v>
      </c>
      <c r="F65" s="22">
        <v>420</v>
      </c>
      <c r="G65" s="43">
        <v>0</v>
      </c>
      <c r="H65" s="22">
        <v>0</v>
      </c>
      <c r="I65" s="22">
        <v>0</v>
      </c>
    </row>
    <row r="66" spans="1:9" x14ac:dyDescent="0.25">
      <c r="A66" s="52" t="s">
        <v>138</v>
      </c>
      <c r="B66" s="21">
        <v>610</v>
      </c>
      <c r="C66" s="22">
        <v>0</v>
      </c>
      <c r="D66" s="22">
        <v>0</v>
      </c>
      <c r="E66" s="22">
        <v>0</v>
      </c>
      <c r="F66" s="22">
        <v>3150</v>
      </c>
      <c r="G66" s="43">
        <v>20955</v>
      </c>
      <c r="H66" s="22">
        <v>0</v>
      </c>
      <c r="I66" s="22">
        <v>0</v>
      </c>
    </row>
    <row r="67" spans="1:9" x14ac:dyDescent="0.25">
      <c r="A67" s="20"/>
      <c r="B67" s="21">
        <v>620</v>
      </c>
      <c r="C67" s="22">
        <v>0</v>
      </c>
      <c r="D67" s="22">
        <v>0</v>
      </c>
      <c r="E67" s="22">
        <v>0</v>
      </c>
      <c r="F67" s="22">
        <v>1103</v>
      </c>
      <c r="G67" s="43">
        <v>7323</v>
      </c>
      <c r="H67" s="22">
        <v>0</v>
      </c>
      <c r="I67" s="22">
        <v>0</v>
      </c>
    </row>
    <row r="68" spans="1:9" x14ac:dyDescent="0.25">
      <c r="A68" s="20"/>
      <c r="B68" s="21">
        <v>630</v>
      </c>
      <c r="C68" s="22">
        <v>0</v>
      </c>
      <c r="D68" s="22">
        <v>0</v>
      </c>
      <c r="E68" s="22">
        <v>0</v>
      </c>
      <c r="F68" s="22">
        <v>308</v>
      </c>
      <c r="G68" s="43">
        <v>400</v>
      </c>
      <c r="H68" s="22">
        <v>0</v>
      </c>
      <c r="I68" s="22">
        <v>0</v>
      </c>
    </row>
    <row r="69" spans="1:9" x14ac:dyDescent="0.25">
      <c r="A69" s="52" t="s">
        <v>139</v>
      </c>
      <c r="B69" s="21">
        <v>610</v>
      </c>
      <c r="C69" s="22">
        <v>0</v>
      </c>
      <c r="D69" s="22">
        <v>0</v>
      </c>
      <c r="E69" s="22">
        <v>0</v>
      </c>
      <c r="F69" s="22">
        <v>3150</v>
      </c>
      <c r="G69" s="43">
        <v>5400</v>
      </c>
      <c r="H69" s="22">
        <v>5400</v>
      </c>
      <c r="I69" s="22">
        <v>5400</v>
      </c>
    </row>
    <row r="70" spans="1:9" x14ac:dyDescent="0.25">
      <c r="A70" s="20"/>
      <c r="B70" s="21">
        <v>620</v>
      </c>
      <c r="C70" s="22">
        <v>0</v>
      </c>
      <c r="D70" s="22">
        <v>0</v>
      </c>
      <c r="E70" s="22">
        <v>0</v>
      </c>
      <c r="F70" s="22">
        <v>947</v>
      </c>
      <c r="G70" s="43">
        <v>1730</v>
      </c>
      <c r="H70" s="22">
        <v>1730</v>
      </c>
      <c r="I70" s="22">
        <v>1730</v>
      </c>
    </row>
    <row r="71" spans="1:9" x14ac:dyDescent="0.25">
      <c r="A71" s="20"/>
      <c r="B71" s="21">
        <v>630</v>
      </c>
      <c r="C71" s="22">
        <v>0</v>
      </c>
      <c r="D71" s="22">
        <v>0</v>
      </c>
      <c r="E71" s="22">
        <v>0</v>
      </c>
      <c r="F71" s="22">
        <v>17164</v>
      </c>
      <c r="G71" s="43">
        <v>4896</v>
      </c>
      <c r="H71" s="22">
        <v>7896</v>
      </c>
      <c r="I71" s="22">
        <v>7896</v>
      </c>
    </row>
    <row r="72" spans="1:9" x14ac:dyDescent="0.25">
      <c r="A72" s="52" t="s">
        <v>140</v>
      </c>
      <c r="B72" s="21">
        <v>610</v>
      </c>
      <c r="C72" s="22">
        <v>0</v>
      </c>
      <c r="D72" s="22">
        <v>0</v>
      </c>
      <c r="E72" s="22">
        <v>0</v>
      </c>
      <c r="F72" s="22">
        <v>1364</v>
      </c>
      <c r="G72" s="43">
        <v>2275</v>
      </c>
      <c r="H72" s="22">
        <v>0</v>
      </c>
      <c r="I72" s="22">
        <v>0</v>
      </c>
    </row>
    <row r="73" spans="1:9" x14ac:dyDescent="0.25">
      <c r="A73" s="20"/>
      <c r="B73" s="21">
        <v>620</v>
      </c>
      <c r="C73" s="22">
        <v>0</v>
      </c>
      <c r="D73" s="22">
        <v>0</v>
      </c>
      <c r="E73" s="22">
        <v>0</v>
      </c>
      <c r="F73" s="22">
        <v>484</v>
      </c>
      <c r="G73" s="43">
        <v>800</v>
      </c>
      <c r="H73" s="22">
        <v>0</v>
      </c>
      <c r="I73" s="22">
        <v>0</v>
      </c>
    </row>
    <row r="74" spans="1:9" ht="16.5" thickBot="1" x14ac:dyDescent="0.3">
      <c r="A74" s="20"/>
      <c r="B74" s="21">
        <v>630</v>
      </c>
      <c r="C74" s="22">
        <v>0</v>
      </c>
      <c r="D74" s="22">
        <v>0</v>
      </c>
      <c r="E74" s="22">
        <v>0</v>
      </c>
      <c r="F74" s="22">
        <v>112</v>
      </c>
      <c r="G74" s="43">
        <v>220</v>
      </c>
      <c r="H74" s="22">
        <v>0</v>
      </c>
      <c r="I74" s="22">
        <v>0</v>
      </c>
    </row>
    <row r="75" spans="1:9" s="10" customFormat="1" ht="16.5" thickBot="1" x14ac:dyDescent="0.3">
      <c r="A75" s="80" t="s">
        <v>96</v>
      </c>
      <c r="B75" s="81"/>
      <c r="C75" s="47">
        <f>SUM(C20:C74)</f>
        <v>155706</v>
      </c>
      <c r="D75" s="47">
        <f>SUM(D20:D74)</f>
        <v>146908</v>
      </c>
      <c r="E75" s="47">
        <f t="shared" ref="E75" si="3">SUM(E20:E74)</f>
        <v>164321</v>
      </c>
      <c r="F75" s="47">
        <f t="shared" ref="F75" si="4">SUM(F20:F74)</f>
        <v>208281</v>
      </c>
      <c r="G75" s="47">
        <f t="shared" ref="G75" si="5">SUM(G20:G74)</f>
        <v>147613</v>
      </c>
      <c r="H75" s="47">
        <f t="shared" ref="H75" si="6">SUM(H20:H74)</f>
        <v>117933</v>
      </c>
      <c r="I75" s="47">
        <f t="shared" ref="I75" si="7">SUM(I20:I74)</f>
        <v>119701</v>
      </c>
    </row>
    <row r="76" spans="1:9" x14ac:dyDescent="0.25">
      <c r="A76" s="27" t="s">
        <v>50</v>
      </c>
      <c r="B76" s="18">
        <v>610</v>
      </c>
      <c r="C76" s="19">
        <v>65247</v>
      </c>
      <c r="D76" s="19">
        <v>61453</v>
      </c>
      <c r="E76" s="19">
        <v>64316</v>
      </c>
      <c r="F76" s="19">
        <v>64316</v>
      </c>
      <c r="G76" s="42">
        <v>66852</v>
      </c>
      <c r="H76" s="19">
        <v>67000</v>
      </c>
      <c r="I76" s="19">
        <v>67200</v>
      </c>
    </row>
    <row r="77" spans="1:9" x14ac:dyDescent="0.25">
      <c r="A77" s="20"/>
      <c r="B77" s="21">
        <v>620</v>
      </c>
      <c r="C77" s="22">
        <v>24362</v>
      </c>
      <c r="D77" s="22">
        <v>24723</v>
      </c>
      <c r="E77" s="22">
        <v>25747</v>
      </c>
      <c r="F77" s="22">
        <v>25747</v>
      </c>
      <c r="G77" s="43">
        <v>26655</v>
      </c>
      <c r="H77" s="22">
        <v>26720</v>
      </c>
      <c r="I77" s="22">
        <v>26780</v>
      </c>
    </row>
    <row r="78" spans="1:9" x14ac:dyDescent="0.25">
      <c r="A78" s="20"/>
      <c r="B78" s="21">
        <v>630</v>
      </c>
      <c r="C78" s="22">
        <v>20655</v>
      </c>
      <c r="D78" s="22">
        <v>18475</v>
      </c>
      <c r="E78" s="22">
        <v>18930</v>
      </c>
      <c r="F78" s="22">
        <v>18930</v>
      </c>
      <c r="G78" s="43">
        <v>19850</v>
      </c>
      <c r="H78" s="22">
        <v>19870</v>
      </c>
      <c r="I78" s="22">
        <v>19890</v>
      </c>
    </row>
    <row r="79" spans="1:9" x14ac:dyDescent="0.25">
      <c r="A79" s="20"/>
      <c r="B79" s="21">
        <v>640</v>
      </c>
      <c r="C79" s="22">
        <v>66</v>
      </c>
      <c r="D79" s="22">
        <v>242</v>
      </c>
      <c r="E79" s="22">
        <v>66</v>
      </c>
      <c r="F79" s="22">
        <v>66</v>
      </c>
      <c r="G79" s="43">
        <v>66</v>
      </c>
      <c r="H79" s="22">
        <v>66</v>
      </c>
      <c r="I79" s="22">
        <v>66</v>
      </c>
    </row>
    <row r="80" spans="1:9" x14ac:dyDescent="0.25">
      <c r="A80" s="52" t="s">
        <v>51</v>
      </c>
      <c r="B80" s="21">
        <v>630</v>
      </c>
      <c r="C80" s="22">
        <v>4964</v>
      </c>
      <c r="D80" s="22">
        <v>56</v>
      </c>
      <c r="E80" s="22">
        <v>670</v>
      </c>
      <c r="F80" s="22">
        <v>670</v>
      </c>
      <c r="G80" s="43">
        <v>800</v>
      </c>
      <c r="H80" s="22">
        <v>800</v>
      </c>
      <c r="I80" s="22">
        <v>800</v>
      </c>
    </row>
    <row r="81" spans="1:9 16384:16384" x14ac:dyDescent="0.25">
      <c r="A81" s="20"/>
      <c r="B81" s="21">
        <v>710</v>
      </c>
      <c r="C81" s="22">
        <v>0</v>
      </c>
      <c r="D81" s="22">
        <v>12944</v>
      </c>
      <c r="E81" s="22">
        <v>0</v>
      </c>
      <c r="F81" s="22">
        <v>0</v>
      </c>
      <c r="G81" s="43">
        <v>14100</v>
      </c>
      <c r="H81" s="22">
        <v>0</v>
      </c>
      <c r="I81" s="22">
        <v>0</v>
      </c>
    </row>
    <row r="82" spans="1:9 16384:16384" x14ac:dyDescent="0.25">
      <c r="A82" s="52" t="s">
        <v>52</v>
      </c>
      <c r="B82" s="21">
        <v>620</v>
      </c>
      <c r="C82" s="22">
        <v>0</v>
      </c>
      <c r="D82" s="22">
        <v>120</v>
      </c>
      <c r="E82" s="22">
        <v>95</v>
      </c>
      <c r="F82" s="22">
        <v>95</v>
      </c>
      <c r="G82" s="43">
        <v>95</v>
      </c>
      <c r="H82" s="22">
        <v>95</v>
      </c>
      <c r="I82" s="22">
        <v>95</v>
      </c>
    </row>
    <row r="83" spans="1:9 16384:16384" x14ac:dyDescent="0.25">
      <c r="A83" s="20"/>
      <c r="B83" s="21">
        <v>630</v>
      </c>
      <c r="C83" s="22">
        <v>2033</v>
      </c>
      <c r="D83" s="22">
        <v>749</v>
      </c>
      <c r="E83" s="22">
        <v>820</v>
      </c>
      <c r="F83" s="22">
        <v>820</v>
      </c>
      <c r="G83" s="43">
        <v>2920</v>
      </c>
      <c r="H83" s="22">
        <v>2920</v>
      </c>
      <c r="I83" s="22">
        <v>2920</v>
      </c>
    </row>
    <row r="84" spans="1:9 16384:16384" x14ac:dyDescent="0.25">
      <c r="A84" s="52" t="s">
        <v>53</v>
      </c>
      <c r="B84" s="21">
        <v>620</v>
      </c>
      <c r="C84" s="22">
        <v>0</v>
      </c>
      <c r="D84" s="22">
        <v>195</v>
      </c>
      <c r="E84" s="22">
        <v>130</v>
      </c>
      <c r="F84" s="22">
        <v>243</v>
      </c>
      <c r="G84" s="43">
        <v>260</v>
      </c>
      <c r="H84" s="22">
        <v>260</v>
      </c>
      <c r="I84" s="22">
        <v>260</v>
      </c>
    </row>
    <row r="85" spans="1:9 16384:16384" x14ac:dyDescent="0.25">
      <c r="A85" s="20"/>
      <c r="B85" s="21">
        <v>630</v>
      </c>
      <c r="C85" s="22">
        <v>37751</v>
      </c>
      <c r="D85" s="22">
        <v>13177</v>
      </c>
      <c r="E85" s="22">
        <v>12345</v>
      </c>
      <c r="F85" s="22">
        <v>12987</v>
      </c>
      <c r="G85" s="43">
        <v>13120</v>
      </c>
      <c r="H85" s="22">
        <v>13120</v>
      </c>
      <c r="I85" s="22">
        <v>13120</v>
      </c>
    </row>
    <row r="86" spans="1:9 16384:16384" ht="16.5" thickBot="1" x14ac:dyDescent="0.3">
      <c r="A86" s="28"/>
      <c r="B86" s="29">
        <v>710</v>
      </c>
      <c r="C86" s="30">
        <v>0</v>
      </c>
      <c r="D86" s="30">
        <v>0</v>
      </c>
      <c r="E86" s="30">
        <v>0</v>
      </c>
      <c r="F86" s="30">
        <v>0</v>
      </c>
      <c r="G86" s="45">
        <v>0</v>
      </c>
      <c r="H86" s="30">
        <v>0</v>
      </c>
      <c r="I86" s="30">
        <v>0</v>
      </c>
    </row>
    <row r="87" spans="1:9 16384:16384" s="10" customFormat="1" ht="16.5" thickBot="1" x14ac:dyDescent="0.3">
      <c r="A87" s="80" t="s">
        <v>97</v>
      </c>
      <c r="B87" s="81"/>
      <c r="C87" s="47">
        <f>SUM(C76:C86)</f>
        <v>155078</v>
      </c>
      <c r="D87" s="47">
        <f t="shared" ref="D87:I87" si="8">SUM(D76:D86)</f>
        <v>132134</v>
      </c>
      <c r="E87" s="47">
        <f t="shared" si="8"/>
        <v>123119</v>
      </c>
      <c r="F87" s="47">
        <f t="shared" si="8"/>
        <v>123874</v>
      </c>
      <c r="G87" s="47">
        <f t="shared" si="8"/>
        <v>144718</v>
      </c>
      <c r="H87" s="47">
        <f t="shared" si="8"/>
        <v>130851</v>
      </c>
      <c r="I87" s="47">
        <f t="shared" si="8"/>
        <v>131131</v>
      </c>
    </row>
    <row r="88" spans="1:9 16384:16384" x14ac:dyDescent="0.25">
      <c r="A88" s="54" t="s">
        <v>54</v>
      </c>
      <c r="B88" s="18">
        <v>630</v>
      </c>
      <c r="C88" s="19">
        <v>305979</v>
      </c>
      <c r="D88" s="19">
        <v>209710</v>
      </c>
      <c r="E88" s="19">
        <v>187751</v>
      </c>
      <c r="F88" s="19">
        <v>187751</v>
      </c>
      <c r="G88" s="42">
        <v>205363</v>
      </c>
      <c r="H88" s="19">
        <v>211080</v>
      </c>
      <c r="I88" s="19">
        <v>211080</v>
      </c>
    </row>
    <row r="89" spans="1:9 16384:16384" x14ac:dyDescent="0.25">
      <c r="A89" s="27"/>
      <c r="B89" s="18">
        <v>710</v>
      </c>
      <c r="C89" s="19">
        <v>691380</v>
      </c>
      <c r="D89" s="19">
        <v>0</v>
      </c>
      <c r="E89" s="19">
        <v>0</v>
      </c>
      <c r="F89" s="19">
        <v>0</v>
      </c>
      <c r="G89" s="42">
        <v>0</v>
      </c>
      <c r="H89" s="19">
        <v>0</v>
      </c>
      <c r="I89" s="19">
        <v>0</v>
      </c>
    </row>
    <row r="90" spans="1:9 16384:16384" x14ac:dyDescent="0.25">
      <c r="A90" s="52" t="s">
        <v>55</v>
      </c>
      <c r="B90" s="21">
        <v>630</v>
      </c>
      <c r="C90" s="22">
        <v>0</v>
      </c>
      <c r="D90" s="22">
        <v>311</v>
      </c>
      <c r="E90" s="22">
        <v>350</v>
      </c>
      <c r="F90" s="22">
        <v>350</v>
      </c>
      <c r="G90" s="43">
        <v>350</v>
      </c>
      <c r="H90" s="22">
        <v>350</v>
      </c>
      <c r="I90" s="22">
        <v>350</v>
      </c>
      <c r="XFD90" s="1">
        <f>SUM(B90:XFC90)</f>
        <v>2691</v>
      </c>
    </row>
    <row r="91" spans="1:9 16384:16384" x14ac:dyDescent="0.25">
      <c r="A91" s="52" t="s">
        <v>56</v>
      </c>
      <c r="B91" s="21">
        <v>630</v>
      </c>
      <c r="C91" s="22">
        <v>33726</v>
      </c>
      <c r="D91" s="22">
        <v>0</v>
      </c>
      <c r="E91" s="22">
        <v>46618</v>
      </c>
      <c r="F91" s="22">
        <v>51779</v>
      </c>
      <c r="G91" s="43">
        <v>0</v>
      </c>
      <c r="H91" s="22">
        <v>0</v>
      </c>
      <c r="I91" s="22">
        <v>0</v>
      </c>
    </row>
    <row r="92" spans="1:9 16384:16384" x14ac:dyDescent="0.25">
      <c r="A92" s="20"/>
      <c r="B92" s="21">
        <v>710</v>
      </c>
      <c r="C92" s="22">
        <v>1346739</v>
      </c>
      <c r="D92" s="22">
        <v>1656352</v>
      </c>
      <c r="E92" s="22">
        <v>1104863</v>
      </c>
      <c r="F92" s="22">
        <v>1387675</v>
      </c>
      <c r="G92" s="43">
        <v>0</v>
      </c>
      <c r="H92" s="22">
        <v>0</v>
      </c>
      <c r="I92" s="22">
        <v>0</v>
      </c>
    </row>
    <row r="93" spans="1:9 16384:16384" x14ac:dyDescent="0.25">
      <c r="A93" s="52" t="s">
        <v>57</v>
      </c>
      <c r="B93" s="21">
        <v>630</v>
      </c>
      <c r="C93" s="22">
        <v>7162</v>
      </c>
      <c r="D93" s="22">
        <v>21456</v>
      </c>
      <c r="E93" s="22">
        <v>0</v>
      </c>
      <c r="F93" s="22">
        <v>0</v>
      </c>
      <c r="G93" s="43">
        <v>0</v>
      </c>
      <c r="H93" s="22">
        <v>0</v>
      </c>
      <c r="I93" s="22">
        <v>0</v>
      </c>
    </row>
    <row r="94" spans="1:9 16384:16384" x14ac:dyDescent="0.25">
      <c r="A94" s="20"/>
      <c r="B94" s="21">
        <v>710</v>
      </c>
      <c r="C94" s="22">
        <v>501849</v>
      </c>
      <c r="D94" s="22">
        <v>66062</v>
      </c>
      <c r="E94" s="22">
        <v>0</v>
      </c>
      <c r="F94" s="22">
        <v>0</v>
      </c>
      <c r="G94" s="43">
        <v>0</v>
      </c>
      <c r="H94" s="22">
        <v>0</v>
      </c>
      <c r="I94" s="22">
        <v>0</v>
      </c>
    </row>
    <row r="95" spans="1:9 16384:16384" ht="16.5" thickBot="1" x14ac:dyDescent="0.3">
      <c r="A95" s="53" t="s">
        <v>58</v>
      </c>
      <c r="B95" s="24">
        <v>710</v>
      </c>
      <c r="C95" s="25">
        <v>0</v>
      </c>
      <c r="D95" s="25">
        <v>0</v>
      </c>
      <c r="E95" s="25">
        <v>0</v>
      </c>
      <c r="F95" s="25">
        <v>0</v>
      </c>
      <c r="G95" s="44">
        <v>0</v>
      </c>
      <c r="H95" s="25">
        <v>0</v>
      </c>
      <c r="I95" s="25">
        <v>0</v>
      </c>
    </row>
    <row r="96" spans="1:9 16384:16384" s="10" customFormat="1" ht="16.5" thickBot="1" x14ac:dyDescent="0.3">
      <c r="A96" s="80" t="s">
        <v>98</v>
      </c>
      <c r="B96" s="81"/>
      <c r="C96" s="47">
        <f t="shared" ref="C96:I96" si="9">SUM(C88:C95)</f>
        <v>2886835</v>
      </c>
      <c r="D96" s="47">
        <f t="shared" si="9"/>
        <v>1953891</v>
      </c>
      <c r="E96" s="47">
        <f t="shared" si="9"/>
        <v>1339582</v>
      </c>
      <c r="F96" s="47">
        <f t="shared" si="9"/>
        <v>1627555</v>
      </c>
      <c r="G96" s="47">
        <f t="shared" si="9"/>
        <v>205713</v>
      </c>
      <c r="H96" s="47">
        <f t="shared" si="9"/>
        <v>211430</v>
      </c>
      <c r="I96" s="47">
        <f t="shared" si="9"/>
        <v>211430</v>
      </c>
    </row>
    <row r="97" spans="1:18" x14ac:dyDescent="0.25">
      <c r="A97" s="54" t="s">
        <v>89</v>
      </c>
      <c r="B97" s="18">
        <v>630</v>
      </c>
      <c r="C97" s="19">
        <v>118247</v>
      </c>
      <c r="D97" s="19">
        <v>25606</v>
      </c>
      <c r="E97" s="19">
        <v>36500</v>
      </c>
      <c r="F97" s="19">
        <v>68833</v>
      </c>
      <c r="G97" s="42">
        <v>55000</v>
      </c>
      <c r="H97" s="19">
        <v>60000</v>
      </c>
      <c r="I97" s="19">
        <v>60000</v>
      </c>
    </row>
    <row r="98" spans="1:18" x14ac:dyDescent="0.25">
      <c r="A98" s="27"/>
      <c r="B98" s="18">
        <v>710</v>
      </c>
      <c r="C98" s="19">
        <v>505150</v>
      </c>
      <c r="D98" s="19">
        <v>632995</v>
      </c>
      <c r="E98" s="19">
        <v>0</v>
      </c>
      <c r="F98" s="19">
        <v>60772</v>
      </c>
      <c r="G98" s="42">
        <v>0</v>
      </c>
      <c r="H98" s="19">
        <v>0</v>
      </c>
      <c r="I98" s="19">
        <v>0</v>
      </c>
    </row>
    <row r="99" spans="1:18" x14ac:dyDescent="0.25">
      <c r="A99" s="52" t="s">
        <v>118</v>
      </c>
      <c r="B99" s="21">
        <v>610</v>
      </c>
      <c r="C99" s="22">
        <v>90</v>
      </c>
      <c r="D99" s="22">
        <v>86</v>
      </c>
      <c r="E99" s="22">
        <v>85</v>
      </c>
      <c r="F99" s="22">
        <v>85</v>
      </c>
      <c r="G99" s="43">
        <v>85</v>
      </c>
      <c r="H99" s="22">
        <v>85</v>
      </c>
      <c r="I99" s="22">
        <v>85</v>
      </c>
    </row>
    <row r="100" spans="1:18" x14ac:dyDescent="0.25">
      <c r="A100" s="20"/>
      <c r="B100" s="21">
        <v>620</v>
      </c>
      <c r="C100" s="22">
        <v>27</v>
      </c>
      <c r="D100" s="22">
        <v>27</v>
      </c>
      <c r="E100" s="22">
        <v>27</v>
      </c>
      <c r="F100" s="22">
        <v>27</v>
      </c>
      <c r="G100" s="43">
        <v>27</v>
      </c>
      <c r="H100" s="22">
        <v>27</v>
      </c>
      <c r="I100" s="22">
        <v>27</v>
      </c>
    </row>
    <row r="101" spans="1:18" ht="16.5" thickBot="1" x14ac:dyDescent="0.3">
      <c r="A101" s="20"/>
      <c r="B101" s="21">
        <v>630</v>
      </c>
      <c r="C101" s="22">
        <v>216</v>
      </c>
      <c r="D101" s="22">
        <v>217</v>
      </c>
      <c r="E101" s="22">
        <v>217</v>
      </c>
      <c r="F101" s="22">
        <v>217</v>
      </c>
      <c r="G101" s="43">
        <v>166</v>
      </c>
      <c r="H101" s="22">
        <v>166</v>
      </c>
      <c r="I101" s="22">
        <v>166</v>
      </c>
    </row>
    <row r="102" spans="1:18" s="10" customFormat="1" ht="16.5" thickBot="1" x14ac:dyDescent="0.3">
      <c r="A102" s="80" t="s">
        <v>99</v>
      </c>
      <c r="B102" s="81"/>
      <c r="C102" s="47">
        <f>SUM(C97:C101)</f>
        <v>623730</v>
      </c>
      <c r="D102" s="47">
        <f t="shared" ref="D102:I102" si="10">SUM(D97:D101)</f>
        <v>658931</v>
      </c>
      <c r="E102" s="47">
        <f t="shared" si="10"/>
        <v>36829</v>
      </c>
      <c r="F102" s="47">
        <f t="shared" si="10"/>
        <v>129934</v>
      </c>
      <c r="G102" s="47">
        <f t="shared" si="10"/>
        <v>55278</v>
      </c>
      <c r="H102" s="47">
        <f t="shared" si="10"/>
        <v>60278</v>
      </c>
      <c r="I102" s="47">
        <f t="shared" si="10"/>
        <v>60278</v>
      </c>
      <c r="K102" s="11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0" t="s">
        <v>15</v>
      </c>
      <c r="B103" s="21">
        <v>600</v>
      </c>
      <c r="C103" s="22">
        <v>338775</v>
      </c>
      <c r="D103" s="22">
        <v>378168</v>
      </c>
      <c r="E103" s="22">
        <v>355900</v>
      </c>
      <c r="F103" s="22">
        <v>400856</v>
      </c>
      <c r="G103" s="43">
        <v>405678</v>
      </c>
      <c r="H103" s="22">
        <v>405335</v>
      </c>
      <c r="I103" s="22">
        <v>412003</v>
      </c>
    </row>
    <row r="104" spans="1:18" x14ac:dyDescent="0.25">
      <c r="A104" s="20" t="s">
        <v>16</v>
      </c>
      <c r="B104" s="21">
        <v>600</v>
      </c>
      <c r="C104" s="22">
        <v>699597</v>
      </c>
      <c r="D104" s="22">
        <v>771376</v>
      </c>
      <c r="E104" s="22">
        <v>674479</v>
      </c>
      <c r="F104" s="22">
        <v>734488</v>
      </c>
      <c r="G104" s="43">
        <v>701378</v>
      </c>
      <c r="H104" s="22">
        <v>701378</v>
      </c>
      <c r="I104" s="22">
        <v>701378</v>
      </c>
    </row>
    <row r="105" spans="1:18" x14ac:dyDescent="0.25">
      <c r="A105" s="20"/>
      <c r="B105" s="21">
        <v>710</v>
      </c>
      <c r="C105" s="22">
        <v>0</v>
      </c>
      <c r="D105" s="22">
        <v>0</v>
      </c>
      <c r="E105" s="22">
        <v>0</v>
      </c>
      <c r="F105" s="22">
        <v>0</v>
      </c>
      <c r="G105" s="43">
        <v>0</v>
      </c>
      <c r="H105" s="22">
        <v>0</v>
      </c>
      <c r="I105" s="22">
        <v>0</v>
      </c>
    </row>
    <row r="106" spans="1:18" x14ac:dyDescent="0.25">
      <c r="A106" s="52" t="s">
        <v>17</v>
      </c>
      <c r="B106" s="21">
        <v>600</v>
      </c>
      <c r="C106" s="22">
        <v>743753</v>
      </c>
      <c r="D106" s="22">
        <v>639011</v>
      </c>
      <c r="E106" s="22">
        <v>488401</v>
      </c>
      <c r="F106" s="22">
        <v>556521</v>
      </c>
      <c r="G106" s="43">
        <v>492375</v>
      </c>
      <c r="H106" s="22">
        <v>492375</v>
      </c>
      <c r="I106" s="22">
        <v>492375</v>
      </c>
    </row>
    <row r="107" spans="1:18" x14ac:dyDescent="0.25">
      <c r="A107" s="54" t="s">
        <v>18</v>
      </c>
      <c r="B107" s="18">
        <v>610</v>
      </c>
      <c r="C107" s="19">
        <v>28637</v>
      </c>
      <c r="D107" s="19">
        <v>13452</v>
      </c>
      <c r="E107" s="19">
        <v>4440</v>
      </c>
      <c r="F107" s="19">
        <v>4440</v>
      </c>
      <c r="G107" s="42">
        <v>4650</v>
      </c>
      <c r="H107" s="19">
        <v>4650</v>
      </c>
      <c r="I107" s="19">
        <v>0</v>
      </c>
    </row>
    <row r="108" spans="1:18" x14ac:dyDescent="0.25">
      <c r="A108" s="20"/>
      <c r="B108" s="21">
        <v>620</v>
      </c>
      <c r="C108" s="22">
        <v>10602</v>
      </c>
      <c r="D108" s="22">
        <v>10221</v>
      </c>
      <c r="E108" s="22">
        <v>7030</v>
      </c>
      <c r="F108" s="22">
        <v>7030</v>
      </c>
      <c r="G108" s="43">
        <v>6980</v>
      </c>
      <c r="H108" s="22">
        <v>6980</v>
      </c>
      <c r="I108" s="22">
        <v>0</v>
      </c>
    </row>
    <row r="109" spans="1:18" x14ac:dyDescent="0.25">
      <c r="A109" s="20"/>
      <c r="B109" s="21">
        <v>630</v>
      </c>
      <c r="C109" s="22">
        <v>38073</v>
      </c>
      <c r="D109" s="22">
        <v>27242</v>
      </c>
      <c r="E109" s="22">
        <v>22246</v>
      </c>
      <c r="F109" s="22">
        <v>31667</v>
      </c>
      <c r="G109" s="43">
        <v>18128</v>
      </c>
      <c r="H109" s="22">
        <v>18108</v>
      </c>
      <c r="I109" s="22">
        <v>18038</v>
      </c>
    </row>
    <row r="110" spans="1:18" x14ac:dyDescent="0.25">
      <c r="A110" s="20"/>
      <c r="B110" s="21">
        <v>640</v>
      </c>
      <c r="C110" s="22">
        <v>407</v>
      </c>
      <c r="D110" s="22">
        <v>231</v>
      </c>
      <c r="E110" s="22">
        <v>0</v>
      </c>
      <c r="F110" s="22">
        <v>0</v>
      </c>
      <c r="G110" s="43">
        <v>0</v>
      </c>
      <c r="H110" s="22">
        <v>0</v>
      </c>
      <c r="I110" s="22">
        <v>0</v>
      </c>
    </row>
    <row r="111" spans="1:18" x14ac:dyDescent="0.25">
      <c r="A111" s="52" t="s">
        <v>19</v>
      </c>
      <c r="B111" s="21">
        <v>600</v>
      </c>
      <c r="C111" s="22">
        <v>24574</v>
      </c>
      <c r="D111" s="22">
        <v>30039</v>
      </c>
      <c r="E111" s="22">
        <v>32498</v>
      </c>
      <c r="F111" s="22">
        <v>33983</v>
      </c>
      <c r="G111" s="43">
        <v>34905</v>
      </c>
      <c r="H111" s="22">
        <v>36066</v>
      </c>
      <c r="I111" s="22">
        <v>36066</v>
      </c>
    </row>
    <row r="112" spans="1:18" x14ac:dyDescent="0.25">
      <c r="A112" s="52" t="s">
        <v>20</v>
      </c>
      <c r="B112" s="21">
        <v>600</v>
      </c>
      <c r="C112" s="22">
        <v>18952</v>
      </c>
      <c r="D112" s="22">
        <v>20107</v>
      </c>
      <c r="E112" s="22">
        <v>20090</v>
      </c>
      <c r="F112" s="22">
        <v>21019</v>
      </c>
      <c r="G112" s="43">
        <v>26033</v>
      </c>
      <c r="H112" s="22">
        <v>22789</v>
      </c>
      <c r="I112" s="22">
        <v>22789</v>
      </c>
      <c r="N112" s="13"/>
    </row>
    <row r="113" spans="1:17" x14ac:dyDescent="0.25">
      <c r="A113" s="52" t="s">
        <v>21</v>
      </c>
      <c r="B113" s="21">
        <v>600</v>
      </c>
      <c r="C113" s="22">
        <v>12019</v>
      </c>
      <c r="D113" s="22">
        <v>7818</v>
      </c>
      <c r="E113" s="22">
        <v>0</v>
      </c>
      <c r="F113" s="22">
        <v>0</v>
      </c>
      <c r="G113" s="43">
        <v>0</v>
      </c>
      <c r="H113" s="22">
        <v>0</v>
      </c>
      <c r="I113" s="22">
        <v>0</v>
      </c>
    </row>
    <row r="114" spans="1:17" x14ac:dyDescent="0.25">
      <c r="A114" s="52" t="s">
        <v>22</v>
      </c>
      <c r="B114" s="21">
        <v>600</v>
      </c>
      <c r="C114" s="22">
        <v>16969</v>
      </c>
      <c r="D114" s="22">
        <v>9841</v>
      </c>
      <c r="E114" s="22">
        <v>0</v>
      </c>
      <c r="F114" s="22">
        <v>0</v>
      </c>
      <c r="G114" s="43">
        <v>0</v>
      </c>
      <c r="H114" s="22">
        <v>0</v>
      </c>
      <c r="I114" s="22">
        <v>0</v>
      </c>
    </row>
    <row r="115" spans="1:17" x14ac:dyDescent="0.25">
      <c r="A115" s="52" t="s">
        <v>23</v>
      </c>
      <c r="B115" s="21">
        <v>600</v>
      </c>
      <c r="C115" s="22">
        <v>14905</v>
      </c>
      <c r="D115" s="22">
        <v>7584</v>
      </c>
      <c r="E115" s="22">
        <v>4130</v>
      </c>
      <c r="F115" s="22">
        <v>4130</v>
      </c>
      <c r="G115" s="43">
        <v>0</v>
      </c>
      <c r="H115" s="22">
        <v>0</v>
      </c>
      <c r="I115" s="22">
        <v>0</v>
      </c>
    </row>
    <row r="116" spans="1:17" x14ac:dyDescent="0.25">
      <c r="A116" s="53" t="s">
        <v>24</v>
      </c>
      <c r="B116" s="21">
        <v>600</v>
      </c>
      <c r="C116" s="25">
        <v>79593</v>
      </c>
      <c r="D116" s="25">
        <v>79981</v>
      </c>
      <c r="E116" s="25">
        <v>66898</v>
      </c>
      <c r="F116" s="25">
        <v>76531</v>
      </c>
      <c r="G116" s="44">
        <v>71603</v>
      </c>
      <c r="H116" s="25">
        <v>84482</v>
      </c>
      <c r="I116" s="25">
        <v>85572</v>
      </c>
    </row>
    <row r="117" spans="1:17" x14ac:dyDescent="0.25">
      <c r="A117" s="53"/>
      <c r="B117" s="21">
        <v>710</v>
      </c>
      <c r="C117" s="25">
        <v>3750</v>
      </c>
      <c r="D117" s="25">
        <v>0</v>
      </c>
      <c r="E117" s="25">
        <v>0</v>
      </c>
      <c r="F117" s="25">
        <v>0</v>
      </c>
      <c r="G117" s="44">
        <v>5996</v>
      </c>
      <c r="H117" s="25">
        <v>0</v>
      </c>
      <c r="I117" s="25">
        <v>0</v>
      </c>
    </row>
    <row r="118" spans="1:17" x14ac:dyDescent="0.25">
      <c r="A118" s="53" t="s">
        <v>25</v>
      </c>
      <c r="B118" s="21">
        <v>600</v>
      </c>
      <c r="C118" s="25">
        <v>86171</v>
      </c>
      <c r="D118" s="25">
        <v>80449</v>
      </c>
      <c r="E118" s="25">
        <v>42576</v>
      </c>
      <c r="F118" s="25">
        <v>72737</v>
      </c>
      <c r="G118" s="44">
        <v>45747</v>
      </c>
      <c r="H118" s="25">
        <v>45247</v>
      </c>
      <c r="I118" s="25">
        <v>45247</v>
      </c>
    </row>
    <row r="119" spans="1:17" x14ac:dyDescent="0.25">
      <c r="A119" s="23"/>
      <c r="B119" s="24">
        <v>710</v>
      </c>
      <c r="C119" s="25">
        <v>3750</v>
      </c>
      <c r="D119" s="25">
        <v>0</v>
      </c>
      <c r="E119" s="25">
        <v>5600</v>
      </c>
      <c r="F119" s="25">
        <v>5600</v>
      </c>
      <c r="G119" s="44">
        <v>7500</v>
      </c>
      <c r="H119" s="25">
        <v>0</v>
      </c>
      <c r="I119" s="25">
        <v>0</v>
      </c>
    </row>
    <row r="120" spans="1:17" x14ac:dyDescent="0.25">
      <c r="A120" s="53" t="s">
        <v>26</v>
      </c>
      <c r="B120" s="24">
        <v>600</v>
      </c>
      <c r="C120" s="25">
        <v>285688</v>
      </c>
      <c r="D120" s="25">
        <v>309022</v>
      </c>
      <c r="E120" s="25">
        <v>315488</v>
      </c>
      <c r="F120" s="25">
        <v>330467</v>
      </c>
      <c r="G120" s="44">
        <v>320627</v>
      </c>
      <c r="H120" s="25">
        <v>324891</v>
      </c>
      <c r="I120" s="25">
        <v>330400</v>
      </c>
    </row>
    <row r="121" spans="1:17" x14ac:dyDescent="0.25">
      <c r="A121" s="53" t="s">
        <v>141</v>
      </c>
      <c r="B121" s="24">
        <v>600</v>
      </c>
      <c r="C121" s="25">
        <v>3519</v>
      </c>
      <c r="D121" s="25">
        <v>3636</v>
      </c>
      <c r="E121" s="25">
        <v>0</v>
      </c>
      <c r="F121" s="25">
        <v>3684</v>
      </c>
      <c r="G121" s="44">
        <v>0</v>
      </c>
      <c r="H121" s="25">
        <v>0</v>
      </c>
      <c r="I121" s="25">
        <v>0</v>
      </c>
    </row>
    <row r="122" spans="1:17" x14ac:dyDescent="0.25">
      <c r="A122" s="52" t="s">
        <v>29</v>
      </c>
      <c r="B122" s="21">
        <v>610</v>
      </c>
      <c r="C122" s="22">
        <v>21150</v>
      </c>
      <c r="D122" s="22">
        <v>14701</v>
      </c>
      <c r="E122" s="22">
        <v>15204</v>
      </c>
      <c r="F122" s="22">
        <v>15204</v>
      </c>
      <c r="G122" s="43">
        <v>15264</v>
      </c>
      <c r="H122" s="22">
        <v>15264</v>
      </c>
      <c r="I122" s="22">
        <v>15264</v>
      </c>
      <c r="K122" s="12"/>
    </row>
    <row r="123" spans="1:17" x14ac:dyDescent="0.25">
      <c r="A123" s="20"/>
      <c r="B123" s="21">
        <v>620</v>
      </c>
      <c r="C123" s="22">
        <v>4783</v>
      </c>
      <c r="D123" s="22">
        <v>5227</v>
      </c>
      <c r="E123" s="22">
        <v>5440</v>
      </c>
      <c r="F123" s="22">
        <v>5440</v>
      </c>
      <c r="G123" s="43">
        <v>5465</v>
      </c>
      <c r="H123" s="22">
        <v>5465</v>
      </c>
      <c r="I123" s="22">
        <v>5465</v>
      </c>
    </row>
    <row r="124" spans="1:17" x14ac:dyDescent="0.25">
      <c r="A124" s="20"/>
      <c r="B124" s="21">
        <v>630</v>
      </c>
      <c r="C124" s="22">
        <v>1022</v>
      </c>
      <c r="D124" s="22">
        <v>6292</v>
      </c>
      <c r="E124" s="22">
        <v>4126</v>
      </c>
      <c r="F124" s="22">
        <v>4126</v>
      </c>
      <c r="G124" s="43">
        <v>5024</v>
      </c>
      <c r="H124" s="22">
        <v>5024</v>
      </c>
      <c r="I124" s="22">
        <v>5024</v>
      </c>
    </row>
    <row r="125" spans="1:17" ht="16.5" thickBot="1" x14ac:dyDescent="0.3">
      <c r="A125" s="28"/>
      <c r="B125" s="29">
        <v>640</v>
      </c>
      <c r="C125" s="30">
        <v>178</v>
      </c>
      <c r="D125" s="30">
        <v>0</v>
      </c>
      <c r="E125" s="30">
        <v>0</v>
      </c>
      <c r="F125" s="30">
        <v>0</v>
      </c>
      <c r="G125" s="45">
        <v>0</v>
      </c>
      <c r="H125" s="30">
        <v>0</v>
      </c>
      <c r="I125" s="30">
        <v>0</v>
      </c>
    </row>
    <row r="126" spans="1:17" s="10" customFormat="1" ht="16.5" thickBot="1" x14ac:dyDescent="0.3">
      <c r="A126" s="80" t="s">
        <v>100</v>
      </c>
      <c r="B126" s="81"/>
      <c r="C126" s="47">
        <f t="shared" ref="C126:I126" si="11">SUM(C103:C125)</f>
        <v>2436867</v>
      </c>
      <c r="D126" s="47">
        <f t="shared" si="11"/>
        <v>2414398</v>
      </c>
      <c r="E126" s="47">
        <f t="shared" si="11"/>
        <v>2064546</v>
      </c>
      <c r="F126" s="47">
        <f t="shared" si="11"/>
        <v>2307923</v>
      </c>
      <c r="G126" s="47">
        <f t="shared" si="11"/>
        <v>2167353</v>
      </c>
      <c r="H126" s="47">
        <f t="shared" si="11"/>
        <v>2168054</v>
      </c>
      <c r="I126" s="47">
        <f t="shared" si="11"/>
        <v>2169621</v>
      </c>
      <c r="K126" s="11"/>
      <c r="L126" s="11"/>
      <c r="M126" s="11"/>
      <c r="N126" s="11"/>
      <c r="O126" s="11"/>
      <c r="P126" s="11"/>
      <c r="Q126" s="11"/>
    </row>
    <row r="127" spans="1:17" x14ac:dyDescent="0.25">
      <c r="A127" s="54" t="s">
        <v>59</v>
      </c>
      <c r="B127" s="18">
        <v>640</v>
      </c>
      <c r="C127" s="19">
        <v>33740</v>
      </c>
      <c r="D127" s="19">
        <v>34514</v>
      </c>
      <c r="E127" s="19">
        <v>35000</v>
      </c>
      <c r="F127" s="19">
        <v>38270</v>
      </c>
      <c r="G127" s="42">
        <v>32000</v>
      </c>
      <c r="H127" s="19">
        <v>32000</v>
      </c>
      <c r="I127" s="19">
        <v>38000</v>
      </c>
    </row>
    <row r="128" spans="1:17" x14ac:dyDescent="0.25">
      <c r="A128" s="52" t="s">
        <v>60</v>
      </c>
      <c r="B128" s="21">
        <v>630</v>
      </c>
      <c r="C128" s="22">
        <v>29643</v>
      </c>
      <c r="D128" s="22">
        <v>32637</v>
      </c>
      <c r="E128" s="22">
        <v>25650</v>
      </c>
      <c r="F128" s="22">
        <v>25650</v>
      </c>
      <c r="G128" s="43">
        <v>20360</v>
      </c>
      <c r="H128" s="22">
        <v>20360</v>
      </c>
      <c r="I128" s="22">
        <v>20360</v>
      </c>
      <c r="K128" s="12"/>
    </row>
    <row r="129" spans="1:9" x14ac:dyDescent="0.25">
      <c r="A129" s="37"/>
      <c r="B129" s="21">
        <v>710</v>
      </c>
      <c r="C129" s="22">
        <v>9037</v>
      </c>
      <c r="D129" s="22">
        <v>0</v>
      </c>
      <c r="E129" s="22">
        <v>0</v>
      </c>
      <c r="F129" s="22">
        <v>0</v>
      </c>
      <c r="G129" s="43">
        <v>0</v>
      </c>
      <c r="H129" s="22">
        <v>0</v>
      </c>
      <c r="I129" s="22">
        <v>0</v>
      </c>
    </row>
    <row r="130" spans="1:9" x14ac:dyDescent="0.25">
      <c r="A130" s="52" t="s">
        <v>61</v>
      </c>
      <c r="B130" s="21">
        <v>630</v>
      </c>
      <c r="C130" s="22">
        <v>110</v>
      </c>
      <c r="D130" s="22">
        <v>3222</v>
      </c>
      <c r="E130" s="22">
        <v>3166</v>
      </c>
      <c r="F130" s="22">
        <v>5666</v>
      </c>
      <c r="G130" s="43">
        <v>2566</v>
      </c>
      <c r="H130" s="22">
        <v>2666</v>
      </c>
      <c r="I130" s="22">
        <v>2666</v>
      </c>
    </row>
    <row r="131" spans="1:9" x14ac:dyDescent="0.25">
      <c r="A131" s="52" t="s">
        <v>62</v>
      </c>
      <c r="B131" s="21">
        <v>620</v>
      </c>
      <c r="C131" s="22">
        <v>0</v>
      </c>
      <c r="D131" s="22">
        <v>26</v>
      </c>
      <c r="E131" s="22">
        <v>58</v>
      </c>
      <c r="F131" s="22">
        <v>225</v>
      </c>
      <c r="G131" s="43">
        <v>200</v>
      </c>
      <c r="H131" s="22">
        <v>200</v>
      </c>
      <c r="I131" s="22">
        <v>200</v>
      </c>
    </row>
    <row r="132" spans="1:9" x14ac:dyDescent="0.25">
      <c r="A132" s="20"/>
      <c r="B132" s="21">
        <v>630</v>
      </c>
      <c r="C132" s="22">
        <v>5012</v>
      </c>
      <c r="D132" s="22">
        <v>2858</v>
      </c>
      <c r="E132" s="22">
        <v>4070</v>
      </c>
      <c r="F132" s="22">
        <v>4026</v>
      </c>
      <c r="G132" s="43">
        <v>2480</v>
      </c>
      <c r="H132" s="22">
        <v>2830</v>
      </c>
      <c r="I132" s="22">
        <v>2830</v>
      </c>
    </row>
    <row r="133" spans="1:9" x14ac:dyDescent="0.25">
      <c r="A133" s="52" t="s">
        <v>63</v>
      </c>
      <c r="B133" s="21">
        <v>620</v>
      </c>
      <c r="C133" s="22">
        <v>0</v>
      </c>
      <c r="D133" s="22">
        <v>0</v>
      </c>
      <c r="E133" s="22">
        <v>66</v>
      </c>
      <c r="F133" s="22">
        <v>66</v>
      </c>
      <c r="G133" s="43">
        <v>110</v>
      </c>
      <c r="H133" s="22">
        <v>110</v>
      </c>
      <c r="I133" s="22">
        <v>110</v>
      </c>
    </row>
    <row r="134" spans="1:9" x14ac:dyDescent="0.25">
      <c r="A134" s="20"/>
      <c r="B134" s="21">
        <v>630</v>
      </c>
      <c r="C134" s="22">
        <v>316</v>
      </c>
      <c r="D134" s="22">
        <v>0</v>
      </c>
      <c r="E134" s="22">
        <v>300</v>
      </c>
      <c r="F134" s="22">
        <v>300</v>
      </c>
      <c r="G134" s="43">
        <v>400</v>
      </c>
      <c r="H134" s="22">
        <v>418</v>
      </c>
      <c r="I134" s="22">
        <v>418</v>
      </c>
    </row>
    <row r="135" spans="1:9" ht="16.5" thickBot="1" x14ac:dyDescent="0.3">
      <c r="A135" s="52" t="s">
        <v>88</v>
      </c>
      <c r="B135" s="21">
        <v>630</v>
      </c>
      <c r="C135" s="22">
        <v>4084</v>
      </c>
      <c r="D135" s="22">
        <v>4179</v>
      </c>
      <c r="E135" s="22">
        <v>4079</v>
      </c>
      <c r="F135" s="22">
        <v>4079</v>
      </c>
      <c r="G135" s="43">
        <v>6760</v>
      </c>
      <c r="H135" s="22">
        <v>6760</v>
      </c>
      <c r="I135" s="22">
        <v>6760</v>
      </c>
    </row>
    <row r="136" spans="1:9" s="10" customFormat="1" ht="16.5" thickBot="1" x14ac:dyDescent="0.3">
      <c r="A136" s="80" t="s">
        <v>101</v>
      </c>
      <c r="B136" s="81"/>
      <c r="C136" s="47">
        <f>SUM(C127:C135)</f>
        <v>81942</v>
      </c>
      <c r="D136" s="47">
        <f t="shared" ref="D136:I136" si="12">SUM(D127:D135)</f>
        <v>77436</v>
      </c>
      <c r="E136" s="47">
        <f t="shared" si="12"/>
        <v>72389</v>
      </c>
      <c r="F136" s="47">
        <f t="shared" si="12"/>
        <v>78282</v>
      </c>
      <c r="G136" s="47">
        <f t="shared" si="12"/>
        <v>64876</v>
      </c>
      <c r="H136" s="47">
        <f t="shared" si="12"/>
        <v>65344</v>
      </c>
      <c r="I136" s="47">
        <f t="shared" si="12"/>
        <v>71344</v>
      </c>
    </row>
    <row r="137" spans="1:9" x14ac:dyDescent="0.25">
      <c r="A137" s="54" t="s">
        <v>64</v>
      </c>
      <c r="B137" s="18">
        <v>620</v>
      </c>
      <c r="C137" s="19">
        <v>0</v>
      </c>
      <c r="D137" s="19">
        <v>2144</v>
      </c>
      <c r="E137" s="19">
        <v>2300</v>
      </c>
      <c r="F137" s="19">
        <v>2300</v>
      </c>
      <c r="G137" s="42">
        <v>1600</v>
      </c>
      <c r="H137" s="19">
        <v>1600</v>
      </c>
      <c r="I137" s="19">
        <v>1600</v>
      </c>
    </row>
    <row r="138" spans="1:9" x14ac:dyDescent="0.25">
      <c r="A138" s="20"/>
      <c r="B138" s="21">
        <v>630</v>
      </c>
      <c r="C138" s="22">
        <v>50200</v>
      </c>
      <c r="D138" s="22">
        <v>36334</v>
      </c>
      <c r="E138" s="22">
        <v>38250</v>
      </c>
      <c r="F138" s="22">
        <v>40750</v>
      </c>
      <c r="G138" s="43">
        <v>38130</v>
      </c>
      <c r="H138" s="22">
        <v>38130</v>
      </c>
      <c r="I138" s="22">
        <v>39130</v>
      </c>
    </row>
    <row r="139" spans="1:9" x14ac:dyDescent="0.25">
      <c r="A139" s="52" t="s">
        <v>65</v>
      </c>
      <c r="B139" s="21">
        <v>610</v>
      </c>
      <c r="C139" s="22">
        <v>12890</v>
      </c>
      <c r="D139" s="22">
        <v>13775</v>
      </c>
      <c r="E139" s="22">
        <v>13720</v>
      </c>
      <c r="F139" s="22">
        <v>13720</v>
      </c>
      <c r="G139" s="43">
        <v>13760</v>
      </c>
      <c r="H139" s="22">
        <v>13760</v>
      </c>
      <c r="I139" s="22">
        <v>13760</v>
      </c>
    </row>
    <row r="140" spans="1:9" x14ac:dyDescent="0.25">
      <c r="A140" s="20"/>
      <c r="B140" s="21">
        <v>620</v>
      </c>
      <c r="C140" s="22">
        <v>4478</v>
      </c>
      <c r="D140" s="22">
        <v>4826</v>
      </c>
      <c r="E140" s="22">
        <v>5020</v>
      </c>
      <c r="F140" s="22">
        <v>5020</v>
      </c>
      <c r="G140" s="43">
        <v>5033</v>
      </c>
      <c r="H140" s="22">
        <v>5033</v>
      </c>
      <c r="I140" s="22">
        <v>5033</v>
      </c>
    </row>
    <row r="141" spans="1:9" x14ac:dyDescent="0.25">
      <c r="A141" s="20"/>
      <c r="B141" s="21">
        <v>630</v>
      </c>
      <c r="C141" s="22">
        <v>14830</v>
      </c>
      <c r="D141" s="22">
        <v>16130</v>
      </c>
      <c r="E141" s="22">
        <v>13036</v>
      </c>
      <c r="F141" s="22">
        <v>14036</v>
      </c>
      <c r="G141" s="43">
        <v>24935</v>
      </c>
      <c r="H141" s="22">
        <v>11435</v>
      </c>
      <c r="I141" s="22">
        <v>11445</v>
      </c>
    </row>
    <row r="142" spans="1:9" x14ac:dyDescent="0.25">
      <c r="A142" s="20"/>
      <c r="B142" s="21">
        <v>640</v>
      </c>
      <c r="C142" s="22">
        <v>0</v>
      </c>
      <c r="D142" s="22">
        <v>0</v>
      </c>
      <c r="E142" s="22">
        <v>35</v>
      </c>
      <c r="F142" s="22">
        <v>35</v>
      </c>
      <c r="G142" s="43">
        <v>0</v>
      </c>
      <c r="H142" s="22">
        <v>0</v>
      </c>
      <c r="I142" s="22">
        <v>0</v>
      </c>
    </row>
    <row r="143" spans="1:9" x14ac:dyDescent="0.25">
      <c r="A143" s="52" t="s">
        <v>66</v>
      </c>
      <c r="B143" s="21">
        <v>630</v>
      </c>
      <c r="C143" s="22">
        <v>2506</v>
      </c>
      <c r="D143" s="22">
        <v>1906</v>
      </c>
      <c r="E143" s="22">
        <v>2350</v>
      </c>
      <c r="F143" s="22">
        <v>2350</v>
      </c>
      <c r="G143" s="43">
        <v>4850</v>
      </c>
      <c r="H143" s="22">
        <v>5350</v>
      </c>
      <c r="I143" s="22">
        <v>5350</v>
      </c>
    </row>
    <row r="144" spans="1:9" x14ac:dyDescent="0.25">
      <c r="A144" s="52" t="s">
        <v>67</v>
      </c>
      <c r="B144" s="21">
        <v>640</v>
      </c>
      <c r="C144" s="22">
        <v>8650</v>
      </c>
      <c r="D144" s="22">
        <v>3150</v>
      </c>
      <c r="E144" s="22">
        <v>8790</v>
      </c>
      <c r="F144" s="22">
        <v>7200</v>
      </c>
      <c r="G144" s="43">
        <v>6500</v>
      </c>
      <c r="H144" s="22">
        <v>6500</v>
      </c>
      <c r="I144" s="22">
        <v>6500</v>
      </c>
    </row>
    <row r="145" spans="1:9" ht="16.5" thickBot="1" x14ac:dyDescent="0.3">
      <c r="A145" s="55" t="s">
        <v>68</v>
      </c>
      <c r="B145" s="29">
        <v>630</v>
      </c>
      <c r="C145" s="30">
        <v>0</v>
      </c>
      <c r="D145" s="30"/>
      <c r="E145" s="30"/>
      <c r="F145" s="30"/>
      <c r="G145" s="45">
        <v>400</v>
      </c>
      <c r="H145" s="30">
        <v>4400</v>
      </c>
      <c r="I145" s="30">
        <v>1300</v>
      </c>
    </row>
    <row r="146" spans="1:9" s="10" customFormat="1" ht="16.5" thickBot="1" x14ac:dyDescent="0.3">
      <c r="A146" s="80" t="s">
        <v>102</v>
      </c>
      <c r="B146" s="81"/>
      <c r="C146" s="47">
        <f>SUM(C137:C145)</f>
        <v>93554</v>
      </c>
      <c r="D146" s="47">
        <f t="shared" ref="D146:I146" si="13">SUM(D137:D145)</f>
        <v>78265</v>
      </c>
      <c r="E146" s="47">
        <f t="shared" si="13"/>
        <v>83501</v>
      </c>
      <c r="F146" s="47">
        <f t="shared" si="13"/>
        <v>85411</v>
      </c>
      <c r="G146" s="47">
        <f t="shared" si="13"/>
        <v>95208</v>
      </c>
      <c r="H146" s="47">
        <f t="shared" si="13"/>
        <v>86208</v>
      </c>
      <c r="I146" s="47">
        <f t="shared" si="13"/>
        <v>84118</v>
      </c>
    </row>
    <row r="147" spans="1:9" x14ac:dyDescent="0.25">
      <c r="A147" s="54" t="s">
        <v>69</v>
      </c>
      <c r="B147" s="18">
        <v>630</v>
      </c>
      <c r="C147" s="19">
        <v>80893</v>
      </c>
      <c r="D147" s="19">
        <v>54559</v>
      </c>
      <c r="E147" s="19">
        <v>54000</v>
      </c>
      <c r="F147" s="19">
        <v>54000</v>
      </c>
      <c r="G147" s="42">
        <v>50000</v>
      </c>
      <c r="H147" s="19">
        <v>50000</v>
      </c>
      <c r="I147" s="19">
        <v>50000</v>
      </c>
    </row>
    <row r="148" spans="1:9" x14ac:dyDescent="0.25">
      <c r="A148" s="27"/>
      <c r="B148" s="18">
        <v>710</v>
      </c>
      <c r="C148" s="19">
        <v>136269</v>
      </c>
      <c r="D148" s="19">
        <v>0</v>
      </c>
      <c r="E148" s="19">
        <v>0</v>
      </c>
      <c r="F148" s="19">
        <v>0</v>
      </c>
      <c r="G148" s="42">
        <v>0</v>
      </c>
      <c r="H148" s="19">
        <v>0</v>
      </c>
      <c r="I148" s="19">
        <v>0</v>
      </c>
    </row>
    <row r="149" spans="1:9" x14ac:dyDescent="0.25">
      <c r="A149" s="52" t="s">
        <v>87</v>
      </c>
      <c r="B149" s="21">
        <v>610</v>
      </c>
      <c r="C149" s="22">
        <v>393</v>
      </c>
      <c r="D149" s="22">
        <v>367</v>
      </c>
      <c r="E149" s="22">
        <v>420</v>
      </c>
      <c r="F149" s="22">
        <v>420</v>
      </c>
      <c r="G149" s="43">
        <v>420</v>
      </c>
      <c r="H149" s="22">
        <v>420</v>
      </c>
      <c r="I149" s="22">
        <v>420</v>
      </c>
    </row>
    <row r="150" spans="1:9" x14ac:dyDescent="0.25">
      <c r="A150" s="20"/>
      <c r="B150" s="21">
        <v>620</v>
      </c>
      <c r="C150" s="22">
        <v>147</v>
      </c>
      <c r="D150" s="22">
        <v>147</v>
      </c>
      <c r="E150" s="22">
        <v>147</v>
      </c>
      <c r="F150" s="22">
        <v>147</v>
      </c>
      <c r="G150" s="43">
        <v>147</v>
      </c>
      <c r="H150" s="22">
        <v>147</v>
      </c>
      <c r="I150" s="22">
        <v>147</v>
      </c>
    </row>
    <row r="151" spans="1:9" x14ac:dyDescent="0.25">
      <c r="A151" s="20"/>
      <c r="B151" s="21">
        <v>630</v>
      </c>
      <c r="C151" s="22">
        <v>70</v>
      </c>
      <c r="D151" s="22">
        <v>76</v>
      </c>
      <c r="E151" s="22">
        <v>23</v>
      </c>
      <c r="F151" s="22">
        <v>23</v>
      </c>
      <c r="G151" s="43">
        <v>37</v>
      </c>
      <c r="H151" s="22">
        <v>37</v>
      </c>
      <c r="I151" s="22">
        <v>37</v>
      </c>
    </row>
    <row r="152" spans="1:9" x14ac:dyDescent="0.25">
      <c r="A152" s="52" t="s">
        <v>70</v>
      </c>
      <c r="B152" s="21">
        <v>610</v>
      </c>
      <c r="C152" s="22">
        <v>4289</v>
      </c>
      <c r="D152" s="22">
        <v>4441</v>
      </c>
      <c r="E152" s="22">
        <v>4418</v>
      </c>
      <c r="F152" s="22">
        <v>4418</v>
      </c>
      <c r="G152" s="43">
        <v>4418</v>
      </c>
      <c r="H152" s="22">
        <v>4418</v>
      </c>
      <c r="I152" s="22">
        <v>4418</v>
      </c>
    </row>
    <row r="153" spans="1:9" x14ac:dyDescent="0.25">
      <c r="A153" s="20"/>
      <c r="B153" s="21">
        <v>620</v>
      </c>
      <c r="C153" s="22">
        <v>1611</v>
      </c>
      <c r="D153" s="22">
        <v>1521</v>
      </c>
      <c r="E153" s="22">
        <v>1544</v>
      </c>
      <c r="F153" s="22">
        <v>1544</v>
      </c>
      <c r="G153" s="43">
        <v>1544</v>
      </c>
      <c r="H153" s="22">
        <v>1544</v>
      </c>
      <c r="I153" s="22">
        <v>1544</v>
      </c>
    </row>
    <row r="154" spans="1:9" x14ac:dyDescent="0.25">
      <c r="A154" s="20"/>
      <c r="B154" s="21">
        <v>630</v>
      </c>
      <c r="C154" s="22">
        <v>75</v>
      </c>
      <c r="D154" s="22">
        <v>0</v>
      </c>
      <c r="E154" s="22">
        <v>38</v>
      </c>
      <c r="F154" s="22">
        <v>38</v>
      </c>
      <c r="G154" s="43">
        <v>35</v>
      </c>
      <c r="H154" s="22">
        <v>35</v>
      </c>
      <c r="I154" s="22">
        <v>35</v>
      </c>
    </row>
    <row r="155" spans="1:9" x14ac:dyDescent="0.25">
      <c r="A155" s="52" t="s">
        <v>71</v>
      </c>
      <c r="B155" s="21">
        <v>620</v>
      </c>
      <c r="C155" s="22">
        <v>0</v>
      </c>
      <c r="D155" s="22">
        <v>1174</v>
      </c>
      <c r="E155" s="22">
        <v>1400</v>
      </c>
      <c r="F155" s="22">
        <v>3181</v>
      </c>
      <c r="G155" s="43">
        <v>2800</v>
      </c>
      <c r="H155" s="22">
        <v>2800</v>
      </c>
      <c r="I155" s="22">
        <v>2800</v>
      </c>
    </row>
    <row r="156" spans="1:9" x14ac:dyDescent="0.25">
      <c r="A156" s="20"/>
      <c r="B156" s="21">
        <v>630</v>
      </c>
      <c r="C156" s="22">
        <v>50344</v>
      </c>
      <c r="D156" s="22">
        <v>31773</v>
      </c>
      <c r="E156" s="22">
        <v>33350</v>
      </c>
      <c r="F156" s="22">
        <v>50432</v>
      </c>
      <c r="G156" s="43">
        <v>37653</v>
      </c>
      <c r="H156" s="22">
        <v>37953</v>
      </c>
      <c r="I156" s="22">
        <v>37953</v>
      </c>
    </row>
    <row r="157" spans="1:9" x14ac:dyDescent="0.25">
      <c r="A157" s="20"/>
      <c r="B157" s="21">
        <v>710</v>
      </c>
      <c r="C157" s="22">
        <v>10780</v>
      </c>
      <c r="D157" s="22">
        <v>0</v>
      </c>
      <c r="E157" s="22">
        <v>0</v>
      </c>
      <c r="F157" s="22">
        <v>0</v>
      </c>
      <c r="G157" s="43">
        <v>0</v>
      </c>
      <c r="H157" s="22">
        <v>0</v>
      </c>
      <c r="I157" s="22">
        <v>0</v>
      </c>
    </row>
    <row r="158" spans="1:9" x14ac:dyDescent="0.25">
      <c r="A158" s="52" t="s">
        <v>72</v>
      </c>
      <c r="B158" s="21">
        <v>630</v>
      </c>
      <c r="C158" s="22">
        <v>32207</v>
      </c>
      <c r="D158" s="22">
        <v>47552</v>
      </c>
      <c r="E158" s="22">
        <v>0</v>
      </c>
      <c r="F158" s="22">
        <v>0</v>
      </c>
      <c r="G158" s="43">
        <v>0</v>
      </c>
      <c r="H158" s="22">
        <v>0</v>
      </c>
      <c r="I158" s="22">
        <v>0</v>
      </c>
    </row>
    <row r="159" spans="1:9" x14ac:dyDescent="0.25">
      <c r="A159" s="20"/>
      <c r="B159" s="21">
        <v>710</v>
      </c>
      <c r="C159" s="22">
        <v>2205050</v>
      </c>
      <c r="D159" s="22">
        <v>99122</v>
      </c>
      <c r="E159" s="22">
        <v>0</v>
      </c>
      <c r="F159" s="22">
        <v>0</v>
      </c>
      <c r="G159" s="43">
        <v>0</v>
      </c>
      <c r="H159" s="22">
        <v>0</v>
      </c>
      <c r="I159" s="22">
        <v>0</v>
      </c>
    </row>
    <row r="160" spans="1:9" x14ac:dyDescent="0.25">
      <c r="A160" s="52" t="s">
        <v>73</v>
      </c>
      <c r="B160" s="21">
        <v>630</v>
      </c>
      <c r="C160" s="22">
        <v>22152</v>
      </c>
      <c r="D160" s="22">
        <v>16919</v>
      </c>
      <c r="E160" s="22">
        <v>48000</v>
      </c>
      <c r="F160" s="22">
        <v>52728</v>
      </c>
      <c r="G160" s="43">
        <v>0</v>
      </c>
      <c r="H160" s="22">
        <v>0</v>
      </c>
      <c r="I160" s="22">
        <v>0</v>
      </c>
    </row>
    <row r="161" spans="1:16" x14ac:dyDescent="0.25">
      <c r="A161" s="20"/>
      <c r="B161" s="21">
        <v>710</v>
      </c>
      <c r="C161" s="22">
        <v>30503</v>
      </c>
      <c r="D161" s="22">
        <v>961311</v>
      </c>
      <c r="E161" s="22">
        <v>2062499</v>
      </c>
      <c r="F161" s="22">
        <v>2062499</v>
      </c>
      <c r="G161" s="43">
        <v>0</v>
      </c>
      <c r="H161" s="22">
        <v>0</v>
      </c>
      <c r="I161" s="22">
        <v>0</v>
      </c>
    </row>
    <row r="162" spans="1:16" x14ac:dyDescent="0.25">
      <c r="A162" s="55" t="s">
        <v>74</v>
      </c>
      <c r="B162" s="29">
        <v>630</v>
      </c>
      <c r="C162" s="30">
        <v>17354</v>
      </c>
      <c r="D162" s="30">
        <v>0</v>
      </c>
      <c r="E162" s="30">
        <v>0</v>
      </c>
      <c r="F162" s="30">
        <v>0</v>
      </c>
      <c r="G162" s="45">
        <v>0</v>
      </c>
      <c r="H162" s="30">
        <v>0</v>
      </c>
      <c r="I162" s="30">
        <v>0</v>
      </c>
    </row>
    <row r="163" spans="1:16" ht="16.5" thickBot="1" x14ac:dyDescent="0.3">
      <c r="A163" s="65" t="s">
        <v>142</v>
      </c>
      <c r="B163" s="63">
        <v>630</v>
      </c>
      <c r="C163" s="36">
        <v>0</v>
      </c>
      <c r="D163" s="36">
        <v>0</v>
      </c>
      <c r="E163" s="36">
        <v>0</v>
      </c>
      <c r="F163" s="36">
        <v>0</v>
      </c>
      <c r="G163" s="64">
        <v>1000</v>
      </c>
      <c r="H163" s="36">
        <v>0</v>
      </c>
      <c r="I163" s="36">
        <v>0</v>
      </c>
    </row>
    <row r="164" spans="1:16" s="10" customFormat="1" ht="16.5" thickBot="1" x14ac:dyDescent="0.3">
      <c r="A164" s="80" t="s">
        <v>103</v>
      </c>
      <c r="B164" s="81"/>
      <c r="C164" s="47">
        <f>SUM(C147:C163)</f>
        <v>2592137</v>
      </c>
      <c r="D164" s="47">
        <f t="shared" ref="D164:I164" si="14">SUM(D147:D163)</f>
        <v>1218962</v>
      </c>
      <c r="E164" s="47">
        <f t="shared" si="14"/>
        <v>2205839</v>
      </c>
      <c r="F164" s="47">
        <f t="shared" si="14"/>
        <v>2229430</v>
      </c>
      <c r="G164" s="47">
        <f t="shared" si="14"/>
        <v>98054</v>
      </c>
      <c r="H164" s="47">
        <f t="shared" si="14"/>
        <v>97354</v>
      </c>
      <c r="I164" s="47">
        <f t="shared" si="14"/>
        <v>97354</v>
      </c>
      <c r="K164" s="11"/>
      <c r="L164" s="11"/>
      <c r="M164" s="11"/>
      <c r="N164" s="11"/>
      <c r="O164" s="11"/>
      <c r="P164" s="11"/>
    </row>
    <row r="165" spans="1:16" x14ac:dyDescent="0.25">
      <c r="A165" s="54" t="s">
        <v>75</v>
      </c>
      <c r="B165" s="18">
        <v>620</v>
      </c>
      <c r="C165" s="19">
        <v>0</v>
      </c>
      <c r="D165" s="19">
        <v>152</v>
      </c>
      <c r="E165" s="19">
        <v>400</v>
      </c>
      <c r="F165" s="19">
        <v>400</v>
      </c>
      <c r="G165" s="42">
        <v>380</v>
      </c>
      <c r="H165" s="19">
        <v>380</v>
      </c>
      <c r="I165" s="19">
        <v>380</v>
      </c>
    </row>
    <row r="166" spans="1:16" x14ac:dyDescent="0.25">
      <c r="A166" s="20"/>
      <c r="B166" s="21">
        <v>630</v>
      </c>
      <c r="C166" s="22">
        <v>119203</v>
      </c>
      <c r="D166" s="22">
        <v>86047</v>
      </c>
      <c r="E166" s="22">
        <v>91600</v>
      </c>
      <c r="F166" s="22">
        <v>116264</v>
      </c>
      <c r="G166" s="43">
        <v>144990</v>
      </c>
      <c r="H166" s="22">
        <v>150990</v>
      </c>
      <c r="I166" s="22">
        <v>150990</v>
      </c>
    </row>
    <row r="167" spans="1:16" x14ac:dyDescent="0.25">
      <c r="A167" s="20"/>
      <c r="B167" s="21">
        <v>710</v>
      </c>
      <c r="C167" s="22">
        <v>0</v>
      </c>
      <c r="D167" s="22">
        <v>0</v>
      </c>
      <c r="E167" s="22">
        <v>0</v>
      </c>
      <c r="F167" s="22">
        <v>0</v>
      </c>
      <c r="G167" s="43">
        <v>0</v>
      </c>
      <c r="H167" s="22">
        <v>0</v>
      </c>
      <c r="I167" s="22">
        <v>0</v>
      </c>
    </row>
    <row r="168" spans="1:16" ht="16.5" thickBot="1" x14ac:dyDescent="0.3">
      <c r="A168" s="52" t="s">
        <v>76</v>
      </c>
      <c r="B168" s="21">
        <v>710</v>
      </c>
      <c r="C168" s="22">
        <v>654432</v>
      </c>
      <c r="D168" s="22">
        <v>112109</v>
      </c>
      <c r="E168" s="22">
        <v>35620</v>
      </c>
      <c r="F168" s="22">
        <v>918704</v>
      </c>
      <c r="G168" s="43">
        <v>918704</v>
      </c>
      <c r="H168" s="22">
        <v>0</v>
      </c>
      <c r="I168" s="22">
        <v>0</v>
      </c>
    </row>
    <row r="169" spans="1:16" s="10" customFormat="1" ht="16.5" thickBot="1" x14ac:dyDescent="0.3">
      <c r="A169" s="80" t="s">
        <v>92</v>
      </c>
      <c r="B169" s="81"/>
      <c r="C169" s="47">
        <f>SUM(C165:C168)</f>
        <v>773635</v>
      </c>
      <c r="D169" s="47">
        <f t="shared" ref="D169:I169" si="15">SUM(D165:D168)</f>
        <v>198308</v>
      </c>
      <c r="E169" s="47">
        <f t="shared" si="15"/>
        <v>127620</v>
      </c>
      <c r="F169" s="47">
        <f t="shared" si="15"/>
        <v>1035368</v>
      </c>
      <c r="G169" s="47">
        <f t="shared" si="15"/>
        <v>1064074</v>
      </c>
      <c r="H169" s="47">
        <f t="shared" si="15"/>
        <v>151370</v>
      </c>
      <c r="I169" s="47">
        <f t="shared" si="15"/>
        <v>151370</v>
      </c>
      <c r="K169" s="11"/>
      <c r="L169" s="11"/>
      <c r="M169" s="11"/>
      <c r="N169" s="11"/>
    </row>
    <row r="170" spans="1:16" x14ac:dyDescent="0.25">
      <c r="A170" s="54" t="s">
        <v>77</v>
      </c>
      <c r="B170" s="18">
        <v>630</v>
      </c>
      <c r="C170" s="19">
        <v>1212</v>
      </c>
      <c r="D170" s="19">
        <v>275</v>
      </c>
      <c r="E170" s="19">
        <v>500</v>
      </c>
      <c r="F170" s="19">
        <v>850</v>
      </c>
      <c r="G170" s="42">
        <v>900</v>
      </c>
      <c r="H170" s="19">
        <v>900</v>
      </c>
      <c r="I170" s="19">
        <v>900</v>
      </c>
    </row>
    <row r="171" spans="1:16" x14ac:dyDescent="0.25">
      <c r="A171" s="20"/>
      <c r="B171" s="21">
        <v>640</v>
      </c>
      <c r="C171" s="22">
        <v>7376</v>
      </c>
      <c r="D171" s="22">
        <v>7112</v>
      </c>
      <c r="E171" s="22">
        <v>10800</v>
      </c>
      <c r="F171" s="22">
        <v>10800</v>
      </c>
      <c r="G171" s="43">
        <v>9300</v>
      </c>
      <c r="H171" s="22">
        <v>9300</v>
      </c>
      <c r="I171" s="22">
        <v>9300</v>
      </c>
    </row>
    <row r="172" spans="1:16" x14ac:dyDescent="0.25">
      <c r="A172" s="20" t="s">
        <v>78</v>
      </c>
      <c r="B172" s="21">
        <v>640</v>
      </c>
      <c r="C172" s="22">
        <v>23175</v>
      </c>
      <c r="D172" s="22">
        <v>24716</v>
      </c>
      <c r="E172" s="22">
        <v>23305</v>
      </c>
      <c r="F172" s="22">
        <v>13940</v>
      </c>
      <c r="G172" s="43">
        <v>14000</v>
      </c>
      <c r="H172" s="22">
        <v>14000</v>
      </c>
      <c r="I172" s="22">
        <v>14000</v>
      </c>
    </row>
    <row r="173" spans="1:16" x14ac:dyDescent="0.25">
      <c r="A173" s="52" t="s">
        <v>79</v>
      </c>
      <c r="B173" s="21">
        <v>620</v>
      </c>
      <c r="C173" s="22">
        <v>0</v>
      </c>
      <c r="D173" s="22">
        <v>146</v>
      </c>
      <c r="E173" s="22">
        <v>240</v>
      </c>
      <c r="F173" s="22">
        <v>240</v>
      </c>
      <c r="G173" s="43">
        <v>240</v>
      </c>
      <c r="H173" s="22">
        <v>240</v>
      </c>
      <c r="I173" s="22">
        <v>240</v>
      </c>
    </row>
    <row r="174" spans="1:16" x14ac:dyDescent="0.25">
      <c r="A174" s="20"/>
      <c r="B174" s="21">
        <v>630</v>
      </c>
      <c r="C174" s="22">
        <v>3054</v>
      </c>
      <c r="D174" s="22">
        <v>4162</v>
      </c>
      <c r="E174" s="22">
        <v>2500</v>
      </c>
      <c r="F174" s="22">
        <v>2500</v>
      </c>
      <c r="G174" s="43">
        <v>1870</v>
      </c>
      <c r="H174" s="22">
        <v>1870</v>
      </c>
      <c r="I174" s="22">
        <v>1870</v>
      </c>
    </row>
    <row r="175" spans="1:16" x14ac:dyDescent="0.25">
      <c r="A175" s="20"/>
      <c r="B175" s="21">
        <v>640</v>
      </c>
      <c r="C175" s="22">
        <v>0</v>
      </c>
      <c r="D175" s="22">
        <v>0</v>
      </c>
      <c r="E175" s="22">
        <v>0</v>
      </c>
      <c r="F175" s="22">
        <v>0</v>
      </c>
      <c r="G175" s="43">
        <v>0</v>
      </c>
      <c r="H175" s="22">
        <v>0</v>
      </c>
      <c r="I175" s="22">
        <v>0</v>
      </c>
    </row>
    <row r="176" spans="1:16" x14ac:dyDescent="0.25">
      <c r="A176" s="52" t="s">
        <v>80</v>
      </c>
      <c r="B176" s="21">
        <v>610</v>
      </c>
      <c r="C176" s="22">
        <v>65719</v>
      </c>
      <c r="D176" s="22">
        <v>66228</v>
      </c>
      <c r="E176" s="22">
        <v>68560</v>
      </c>
      <c r="F176" s="22">
        <v>68560</v>
      </c>
      <c r="G176" s="43">
        <v>68560</v>
      </c>
      <c r="H176" s="22">
        <v>69000</v>
      </c>
      <c r="I176" s="22">
        <v>70000</v>
      </c>
    </row>
    <row r="177" spans="1:9" x14ac:dyDescent="0.25">
      <c r="A177" s="20"/>
      <c r="B177" s="21">
        <v>620</v>
      </c>
      <c r="C177" s="22">
        <v>24322</v>
      </c>
      <c r="D177" s="22">
        <v>24445</v>
      </c>
      <c r="E177" s="22">
        <v>25192</v>
      </c>
      <c r="F177" s="22">
        <v>25192</v>
      </c>
      <c r="G177" s="43">
        <v>25212</v>
      </c>
      <c r="H177" s="22">
        <v>25400</v>
      </c>
      <c r="I177" s="22">
        <v>25850</v>
      </c>
    </row>
    <row r="178" spans="1:9" x14ac:dyDescent="0.25">
      <c r="A178" s="20"/>
      <c r="B178" s="21">
        <v>630</v>
      </c>
      <c r="C178" s="22">
        <v>16676</v>
      </c>
      <c r="D178" s="22">
        <v>14954</v>
      </c>
      <c r="E178" s="22">
        <v>17045</v>
      </c>
      <c r="F178" s="22">
        <v>18195</v>
      </c>
      <c r="G178" s="43">
        <v>16000</v>
      </c>
      <c r="H178" s="22">
        <v>16200</v>
      </c>
      <c r="I178" s="22">
        <v>16100</v>
      </c>
    </row>
    <row r="179" spans="1:9" x14ac:dyDescent="0.25">
      <c r="A179" s="20"/>
      <c r="B179" s="21">
        <v>640</v>
      </c>
      <c r="C179" s="22">
        <v>291</v>
      </c>
      <c r="D179" s="22">
        <v>157</v>
      </c>
      <c r="E179" s="22">
        <v>0</v>
      </c>
      <c r="F179" s="22">
        <v>0</v>
      </c>
      <c r="G179" s="43">
        <v>0</v>
      </c>
      <c r="H179" s="22">
        <v>0</v>
      </c>
      <c r="I179" s="22">
        <v>0</v>
      </c>
    </row>
    <row r="180" spans="1:9" x14ac:dyDescent="0.25">
      <c r="A180" s="20"/>
      <c r="B180" s="21">
        <v>710</v>
      </c>
      <c r="C180" s="22">
        <v>0</v>
      </c>
      <c r="D180" s="22">
        <v>0</v>
      </c>
      <c r="E180" s="22">
        <v>0</v>
      </c>
      <c r="F180" s="22">
        <v>0</v>
      </c>
      <c r="G180" s="43">
        <v>0</v>
      </c>
      <c r="H180" s="22">
        <v>0</v>
      </c>
      <c r="I180" s="22">
        <v>0</v>
      </c>
    </row>
    <row r="181" spans="1:9" x14ac:dyDescent="0.25">
      <c r="A181" s="52" t="s">
        <v>81</v>
      </c>
      <c r="B181" s="21">
        <v>610</v>
      </c>
      <c r="C181" s="22">
        <v>45222</v>
      </c>
      <c r="D181" s="22">
        <v>39115</v>
      </c>
      <c r="E181" s="22">
        <v>44600</v>
      </c>
      <c r="F181" s="22">
        <v>44600</v>
      </c>
      <c r="G181" s="43">
        <v>44600</v>
      </c>
      <c r="H181" s="22">
        <v>49056</v>
      </c>
      <c r="I181" s="22">
        <v>49056</v>
      </c>
    </row>
    <row r="182" spans="1:9" x14ac:dyDescent="0.25">
      <c r="A182" s="20"/>
      <c r="B182" s="21">
        <v>620</v>
      </c>
      <c r="C182" s="22">
        <v>15046</v>
      </c>
      <c r="D182" s="22">
        <v>12904</v>
      </c>
      <c r="E182" s="22">
        <v>15590</v>
      </c>
      <c r="F182" s="22">
        <v>15590</v>
      </c>
      <c r="G182" s="43">
        <v>15590</v>
      </c>
      <c r="H182" s="22">
        <v>17145</v>
      </c>
      <c r="I182" s="22">
        <v>17381</v>
      </c>
    </row>
    <row r="183" spans="1:9" x14ac:dyDescent="0.25">
      <c r="A183" s="20"/>
      <c r="B183" s="21">
        <v>630</v>
      </c>
      <c r="C183" s="22">
        <v>4624</v>
      </c>
      <c r="D183" s="22">
        <v>4409</v>
      </c>
      <c r="E183" s="22">
        <v>3940</v>
      </c>
      <c r="F183" s="22">
        <v>3940</v>
      </c>
      <c r="G183" s="43">
        <v>3940</v>
      </c>
      <c r="H183" s="22">
        <v>4760</v>
      </c>
      <c r="I183" s="22">
        <v>4760</v>
      </c>
    </row>
    <row r="184" spans="1:9" x14ac:dyDescent="0.25">
      <c r="A184" s="20"/>
      <c r="B184" s="21">
        <v>640</v>
      </c>
      <c r="C184" s="22">
        <v>241</v>
      </c>
      <c r="D184" s="22">
        <v>266</v>
      </c>
      <c r="E184" s="22">
        <v>0</v>
      </c>
      <c r="F184" s="22">
        <v>0</v>
      </c>
      <c r="G184" s="43">
        <v>0</v>
      </c>
      <c r="H184" s="22">
        <v>0</v>
      </c>
      <c r="I184" s="22">
        <v>0</v>
      </c>
    </row>
    <row r="185" spans="1:9" x14ac:dyDescent="0.25">
      <c r="A185" s="52" t="s">
        <v>82</v>
      </c>
      <c r="B185" s="21">
        <v>620</v>
      </c>
      <c r="C185" s="22">
        <v>0</v>
      </c>
      <c r="D185" s="22">
        <v>0</v>
      </c>
      <c r="E185" s="22">
        <v>0</v>
      </c>
      <c r="F185" s="22">
        <v>0</v>
      </c>
      <c r="G185" s="43">
        <v>0</v>
      </c>
      <c r="H185" s="22">
        <v>0</v>
      </c>
      <c r="I185" s="22">
        <v>0</v>
      </c>
    </row>
    <row r="186" spans="1:9" x14ac:dyDescent="0.25">
      <c r="A186" s="20"/>
      <c r="B186" s="21">
        <v>630</v>
      </c>
      <c r="C186" s="22">
        <v>0</v>
      </c>
      <c r="D186" s="22">
        <v>0</v>
      </c>
      <c r="E186" s="22">
        <v>0</v>
      </c>
      <c r="F186" s="22">
        <v>0</v>
      </c>
      <c r="G186" s="43">
        <v>0</v>
      </c>
      <c r="H186" s="22">
        <v>0</v>
      </c>
      <c r="I186" s="22">
        <v>0</v>
      </c>
    </row>
    <row r="187" spans="1:9" x14ac:dyDescent="0.25">
      <c r="A187" s="20"/>
      <c r="B187" s="21">
        <v>640</v>
      </c>
      <c r="C187" s="22">
        <v>0</v>
      </c>
      <c r="D187" s="22">
        <v>0</v>
      </c>
      <c r="E187" s="22">
        <v>0</v>
      </c>
      <c r="F187" s="22">
        <v>0</v>
      </c>
      <c r="G187" s="43">
        <v>0</v>
      </c>
      <c r="H187" s="22">
        <v>0</v>
      </c>
      <c r="I187" s="22">
        <v>0</v>
      </c>
    </row>
    <row r="188" spans="1:9" x14ac:dyDescent="0.25">
      <c r="A188" s="52" t="s">
        <v>83</v>
      </c>
      <c r="B188" s="21">
        <v>610</v>
      </c>
      <c r="C188" s="22">
        <v>6484</v>
      </c>
      <c r="D188" s="22">
        <v>8004</v>
      </c>
      <c r="E188" s="22">
        <v>8070</v>
      </c>
      <c r="F188" s="22">
        <v>8070</v>
      </c>
      <c r="G188" s="43">
        <v>4830</v>
      </c>
      <c r="H188" s="22">
        <v>8070</v>
      </c>
      <c r="I188" s="22">
        <v>8070</v>
      </c>
    </row>
    <row r="189" spans="1:9" x14ac:dyDescent="0.25">
      <c r="A189" s="23"/>
      <c r="B189" s="24">
        <v>620</v>
      </c>
      <c r="C189" s="25">
        <v>2266</v>
      </c>
      <c r="D189" s="25">
        <v>2797</v>
      </c>
      <c r="E189" s="25">
        <v>2820</v>
      </c>
      <c r="F189" s="25">
        <v>2965</v>
      </c>
      <c r="G189" s="44">
        <v>2140</v>
      </c>
      <c r="H189" s="25">
        <v>2820</v>
      </c>
      <c r="I189" s="25">
        <v>2820</v>
      </c>
    </row>
    <row r="190" spans="1:9" ht="16.5" thickBot="1" x14ac:dyDescent="0.3">
      <c r="A190" s="23"/>
      <c r="B190" s="24">
        <v>630</v>
      </c>
      <c r="C190" s="25">
        <v>3776</v>
      </c>
      <c r="D190" s="25">
        <v>2910</v>
      </c>
      <c r="E190" s="25">
        <v>3060</v>
      </c>
      <c r="F190" s="25">
        <v>4360</v>
      </c>
      <c r="G190" s="44">
        <v>4320</v>
      </c>
      <c r="H190" s="25">
        <v>4500</v>
      </c>
      <c r="I190" s="25">
        <v>4500</v>
      </c>
    </row>
    <row r="191" spans="1:9" s="10" customFormat="1" ht="16.5" thickBot="1" x14ac:dyDescent="0.3">
      <c r="A191" s="80" t="s">
        <v>104</v>
      </c>
      <c r="B191" s="81"/>
      <c r="C191" s="47">
        <f t="shared" ref="C191:I191" si="16">SUM(C170:C190)</f>
        <v>219484</v>
      </c>
      <c r="D191" s="47">
        <f t="shared" si="16"/>
        <v>212600</v>
      </c>
      <c r="E191" s="47">
        <f t="shared" si="16"/>
        <v>226222</v>
      </c>
      <c r="F191" s="47">
        <f t="shared" si="16"/>
        <v>219802</v>
      </c>
      <c r="G191" s="47">
        <f t="shared" si="16"/>
        <v>211502</v>
      </c>
      <c r="H191" s="47">
        <f t="shared" si="16"/>
        <v>223261</v>
      </c>
      <c r="I191" s="47">
        <f t="shared" si="16"/>
        <v>224847</v>
      </c>
    </row>
    <row r="192" spans="1:9" x14ac:dyDescent="0.25">
      <c r="A192" s="54" t="s">
        <v>84</v>
      </c>
      <c r="B192" s="18">
        <v>610</v>
      </c>
      <c r="C192" s="19">
        <v>241566</v>
      </c>
      <c r="D192" s="19">
        <v>251596</v>
      </c>
      <c r="E192" s="19">
        <v>263231</v>
      </c>
      <c r="F192" s="19">
        <v>263231</v>
      </c>
      <c r="G192" s="42">
        <v>286754</v>
      </c>
      <c r="H192" s="19">
        <v>287500</v>
      </c>
      <c r="I192" s="19">
        <v>289000</v>
      </c>
    </row>
    <row r="193" spans="1:9" x14ac:dyDescent="0.25">
      <c r="A193" s="20"/>
      <c r="B193" s="21">
        <v>620</v>
      </c>
      <c r="C193" s="22">
        <v>87963</v>
      </c>
      <c r="D193" s="22">
        <v>91368</v>
      </c>
      <c r="E193" s="22">
        <v>97090</v>
      </c>
      <c r="F193" s="22">
        <v>97090</v>
      </c>
      <c r="G193" s="43">
        <v>103051</v>
      </c>
      <c r="H193" s="22">
        <v>103320</v>
      </c>
      <c r="I193" s="22">
        <v>106370</v>
      </c>
    </row>
    <row r="194" spans="1:9" x14ac:dyDescent="0.25">
      <c r="A194" s="20"/>
      <c r="B194" s="21">
        <v>630</v>
      </c>
      <c r="C194" s="22">
        <v>135694</v>
      </c>
      <c r="D194" s="22">
        <v>118167</v>
      </c>
      <c r="E194" s="22">
        <v>143213</v>
      </c>
      <c r="F194" s="22">
        <v>119640</v>
      </c>
      <c r="G194" s="43">
        <v>110330</v>
      </c>
      <c r="H194" s="22">
        <v>115440</v>
      </c>
      <c r="I194" s="22">
        <v>115550</v>
      </c>
    </row>
    <row r="195" spans="1:9" x14ac:dyDescent="0.25">
      <c r="A195" s="20"/>
      <c r="B195" s="21">
        <v>640</v>
      </c>
      <c r="C195" s="22">
        <v>1665</v>
      </c>
      <c r="D195" s="22">
        <v>1169</v>
      </c>
      <c r="E195" s="22">
        <v>800</v>
      </c>
      <c r="F195" s="22">
        <v>1700</v>
      </c>
      <c r="G195" s="43">
        <v>0</v>
      </c>
      <c r="H195" s="22">
        <v>0</v>
      </c>
      <c r="I195" s="22">
        <v>0</v>
      </c>
    </row>
    <row r="196" spans="1:9" x14ac:dyDescent="0.25">
      <c r="A196" s="20"/>
      <c r="B196" s="21">
        <v>650</v>
      </c>
      <c r="C196" s="22">
        <v>116564</v>
      </c>
      <c r="D196" s="22">
        <v>90727</v>
      </c>
      <c r="E196" s="22">
        <v>90243</v>
      </c>
      <c r="F196" s="22">
        <v>90243</v>
      </c>
      <c r="G196" s="43">
        <v>91076</v>
      </c>
      <c r="H196" s="22">
        <v>91076</v>
      </c>
      <c r="I196" s="22">
        <v>91076</v>
      </c>
    </row>
    <row r="197" spans="1:9" x14ac:dyDescent="0.25">
      <c r="A197" s="20"/>
      <c r="B197" s="21">
        <v>710</v>
      </c>
      <c r="C197" s="22">
        <v>8990</v>
      </c>
      <c r="D197" s="22">
        <v>1823</v>
      </c>
      <c r="E197" s="22">
        <v>0</v>
      </c>
      <c r="F197" s="22">
        <v>0</v>
      </c>
      <c r="G197" s="43">
        <v>0</v>
      </c>
      <c r="H197" s="22">
        <v>0</v>
      </c>
      <c r="I197" s="22">
        <v>0</v>
      </c>
    </row>
    <row r="198" spans="1:9" ht="16.5" thickBot="1" x14ac:dyDescent="0.3">
      <c r="A198" s="52" t="s">
        <v>86</v>
      </c>
      <c r="B198" s="21">
        <v>820</v>
      </c>
      <c r="C198" s="22">
        <v>1013913</v>
      </c>
      <c r="D198" s="22">
        <v>290905</v>
      </c>
      <c r="E198" s="22">
        <v>474013</v>
      </c>
      <c r="F198" s="22">
        <v>417017</v>
      </c>
      <c r="G198" s="43">
        <v>295002</v>
      </c>
      <c r="H198" s="22">
        <v>237332</v>
      </c>
      <c r="I198" s="22">
        <v>237332</v>
      </c>
    </row>
    <row r="199" spans="1:9" s="10" customFormat="1" ht="16.5" thickBot="1" x14ac:dyDescent="0.3">
      <c r="A199" s="80" t="s">
        <v>105</v>
      </c>
      <c r="B199" s="81"/>
      <c r="C199" s="47">
        <f>SUM(C192:C198)</f>
        <v>1606355</v>
      </c>
      <c r="D199" s="47">
        <f t="shared" ref="D199:I199" si="17">SUM(D192:D198)</f>
        <v>845755</v>
      </c>
      <c r="E199" s="47">
        <f t="shared" si="17"/>
        <v>1068590</v>
      </c>
      <c r="F199" s="47">
        <f t="shared" si="17"/>
        <v>988921</v>
      </c>
      <c r="G199" s="47">
        <f t="shared" si="17"/>
        <v>886213</v>
      </c>
      <c r="H199" s="47">
        <f t="shared" si="17"/>
        <v>834668</v>
      </c>
      <c r="I199" s="47">
        <f t="shared" si="17"/>
        <v>839328</v>
      </c>
    </row>
    <row r="200" spans="1:9" x14ac:dyDescent="0.25">
      <c r="A200" s="31"/>
      <c r="B200" s="32"/>
      <c r="C200" s="33"/>
      <c r="D200" s="33"/>
      <c r="E200" s="33"/>
      <c r="F200" s="33"/>
      <c r="G200" s="33"/>
      <c r="H200" s="33"/>
      <c r="I200" s="33"/>
    </row>
    <row r="201" spans="1:9" x14ac:dyDescent="0.25">
      <c r="A201" s="31"/>
      <c r="B201" s="39" t="s">
        <v>114</v>
      </c>
      <c r="C201" s="40">
        <f t="shared" ref="C201:I201" si="18">C9+C11+C19+C75+C87+C96+C102+C126+C136+C146+C164+C169+C191+C199</f>
        <v>11799296</v>
      </c>
      <c r="D201" s="40">
        <f t="shared" si="18"/>
        <v>8042654</v>
      </c>
      <c r="E201" s="40">
        <f t="shared" si="18"/>
        <v>7624058</v>
      </c>
      <c r="F201" s="40">
        <f t="shared" si="18"/>
        <v>9174337</v>
      </c>
      <c r="G201" s="40">
        <f t="shared" si="18"/>
        <v>5253697</v>
      </c>
      <c r="H201" s="40">
        <f t="shared" si="18"/>
        <v>4264646</v>
      </c>
      <c r="I201" s="40">
        <f t="shared" si="18"/>
        <v>4277217</v>
      </c>
    </row>
    <row r="202" spans="1:9" x14ac:dyDescent="0.25">
      <c r="A202" s="31"/>
      <c r="B202" s="21" t="s">
        <v>115</v>
      </c>
      <c r="C202" s="22">
        <f>C201-C203-C204</f>
        <v>4600566</v>
      </c>
      <c r="D202" s="22">
        <f t="shared" ref="D202:I202" si="19">D201-D203-D204</f>
        <v>4176047</v>
      </c>
      <c r="E202" s="22">
        <f t="shared" si="19"/>
        <v>3906463</v>
      </c>
      <c r="F202" s="22">
        <f t="shared" si="19"/>
        <v>4224570</v>
      </c>
      <c r="G202" s="22">
        <f>G201-G203-G204</f>
        <v>3990395</v>
      </c>
      <c r="H202" s="22">
        <f t="shared" si="19"/>
        <v>4005314</v>
      </c>
      <c r="I202" s="22">
        <f t="shared" si="19"/>
        <v>4017885</v>
      </c>
    </row>
    <row r="203" spans="1:9" x14ac:dyDescent="0.25">
      <c r="A203" s="31"/>
      <c r="B203" s="21" t="s">
        <v>116</v>
      </c>
      <c r="C203" s="22">
        <f t="shared" ref="C203:E203" si="20">C16+C37+C81+C86+C94+C95+C98+C105+C129+C148+C159+C157+C167+C180+C197+C92+C119+C161+C168+C89+C18+C35+C117</f>
        <v>6184817</v>
      </c>
      <c r="D203" s="22">
        <f t="shared" si="20"/>
        <v>3575702</v>
      </c>
      <c r="E203" s="22">
        <f t="shared" si="20"/>
        <v>3243582</v>
      </c>
      <c r="F203" s="22">
        <f>F16+F37+F81+F86+F94+F95+F98+F105+F129+F148+F159+F157+F167+F180+F197+F92+F119+F161+F168+F89+F18+F35+F117</f>
        <v>4532750</v>
      </c>
      <c r="G203" s="22">
        <f>G16+G37+G81+G86+G94+G95+G98+G105+G129+G148+G159+G157+G167+G180+G197+G92+G119+G161+G168+G89+G18+G35+G117</f>
        <v>968300</v>
      </c>
      <c r="H203" s="22">
        <f t="shared" ref="H203:I203" si="21">H16+H37+H81+H86+H94+H95+H98+H105+H129+H148+H159+H157+H167+H180+H197+H92+H119+H161+H168+H89+H18+H35+H117</f>
        <v>22000</v>
      </c>
      <c r="I203" s="22">
        <f t="shared" si="21"/>
        <v>22000</v>
      </c>
    </row>
    <row r="204" spans="1:9" x14ac:dyDescent="0.25">
      <c r="A204" s="31"/>
      <c r="B204" s="21" t="s">
        <v>117</v>
      </c>
      <c r="C204" s="22">
        <f>C198</f>
        <v>1013913</v>
      </c>
      <c r="D204" s="22">
        <f t="shared" ref="D204:I204" si="22">D198</f>
        <v>290905</v>
      </c>
      <c r="E204" s="22">
        <f t="shared" si="22"/>
        <v>474013</v>
      </c>
      <c r="F204" s="22">
        <f t="shared" si="22"/>
        <v>417017</v>
      </c>
      <c r="G204" s="22">
        <f>G198</f>
        <v>295002</v>
      </c>
      <c r="H204" s="22">
        <f t="shared" si="22"/>
        <v>237332</v>
      </c>
      <c r="I204" s="22">
        <f t="shared" si="22"/>
        <v>237332</v>
      </c>
    </row>
    <row r="205" spans="1:9" x14ac:dyDescent="0.25">
      <c r="A205" s="31"/>
      <c r="B205" s="32"/>
      <c r="C205" s="33"/>
      <c r="D205" s="33"/>
      <c r="E205" s="33"/>
      <c r="F205" s="33"/>
      <c r="G205" s="33"/>
      <c r="H205" s="33"/>
      <c r="I205" s="33"/>
    </row>
    <row r="206" spans="1:9" x14ac:dyDescent="0.25">
      <c r="A206" s="31"/>
      <c r="B206" s="32"/>
      <c r="C206" s="33"/>
      <c r="D206" s="33"/>
      <c r="E206" s="33"/>
      <c r="F206" s="33"/>
      <c r="G206" s="33"/>
      <c r="H206" s="33"/>
      <c r="I206" s="33"/>
    </row>
    <row r="207" spans="1:9" x14ac:dyDescent="0.25">
      <c r="A207" s="38" t="s">
        <v>121</v>
      </c>
      <c r="B207" s="38"/>
      <c r="C207" s="38"/>
      <c r="D207" s="38"/>
    </row>
    <row r="208" spans="1:9" x14ac:dyDescent="0.25">
      <c r="A208" s="5" t="s">
        <v>106</v>
      </c>
      <c r="C208" s="6" t="s">
        <v>113</v>
      </c>
    </row>
    <row r="209" spans="1:3" x14ac:dyDescent="0.25">
      <c r="A209" s="5" t="s">
        <v>107</v>
      </c>
      <c r="C209" s="6" t="s">
        <v>113</v>
      </c>
    </row>
    <row r="210" spans="1:3" x14ac:dyDescent="0.25">
      <c r="A210" s="5" t="s">
        <v>108</v>
      </c>
      <c r="C210" s="6" t="s">
        <v>113</v>
      </c>
    </row>
    <row r="211" spans="1:3" x14ac:dyDescent="0.25">
      <c r="A211" s="5" t="s">
        <v>109</v>
      </c>
      <c r="C211" s="6" t="s">
        <v>113</v>
      </c>
    </row>
    <row r="212" spans="1:3" x14ac:dyDescent="0.25">
      <c r="A212" s="83" t="s">
        <v>136</v>
      </c>
      <c r="B212" s="83"/>
      <c r="C212" s="6" t="s">
        <v>113</v>
      </c>
    </row>
    <row r="213" spans="1:3" x14ac:dyDescent="0.25">
      <c r="A213" s="5" t="s">
        <v>110</v>
      </c>
      <c r="C213" s="6" t="s">
        <v>27</v>
      </c>
    </row>
    <row r="214" spans="1:3" x14ac:dyDescent="0.25">
      <c r="A214" s="5" t="s">
        <v>111</v>
      </c>
      <c r="C214" s="6" t="s">
        <v>27</v>
      </c>
    </row>
    <row r="215" spans="1:3" x14ac:dyDescent="0.25">
      <c r="A215" s="5" t="s">
        <v>112</v>
      </c>
      <c r="C215" s="6" t="s">
        <v>28</v>
      </c>
    </row>
  </sheetData>
  <mergeCells count="17">
    <mergeCell ref="A146:B146"/>
    <mergeCell ref="A164:B164"/>
    <mergeCell ref="A1:I1"/>
    <mergeCell ref="A212:B212"/>
    <mergeCell ref="A87:B87"/>
    <mergeCell ref="A2:I2"/>
    <mergeCell ref="A9:B9"/>
    <mergeCell ref="A11:B11"/>
    <mergeCell ref="A19:B19"/>
    <mergeCell ref="A75:B75"/>
    <mergeCell ref="A169:B169"/>
    <mergeCell ref="A191:B191"/>
    <mergeCell ref="A199:B199"/>
    <mergeCell ref="A96:B96"/>
    <mergeCell ref="A102:B102"/>
    <mergeCell ref="A126:B126"/>
    <mergeCell ref="A136:B136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prijmy</vt:lpstr>
      <vt:lpstr>vydavky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legutkova</dc:creator>
  <cp:lastModifiedBy>admin</cp:lastModifiedBy>
  <cp:lastPrinted>2013-12-11T13:06:49Z</cp:lastPrinted>
  <dcterms:created xsi:type="dcterms:W3CDTF">2013-12-10T13:56:38Z</dcterms:created>
  <dcterms:modified xsi:type="dcterms:W3CDTF">2016-05-16T08:08:10Z</dcterms:modified>
</cp:coreProperties>
</file>